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<sst xmlns="http://schemas.openxmlformats.org/spreadsheetml/2006/main" count="37" uniqueCount="35">
  <si>
    <t>班级成绩排名表</t>
  </si>
  <si>
    <t>序号</t>
  </si>
  <si>
    <t>学号</t>
  </si>
  <si>
    <t>姓名</t>
  </si>
  <si>
    <t>语文</t>
  </si>
  <si>
    <t>数学</t>
  </si>
  <si>
    <t>英语</t>
  </si>
  <si>
    <t>物理</t>
  </si>
  <si>
    <t>化学</t>
  </si>
  <si>
    <t>生物</t>
  </si>
  <si>
    <t>总分</t>
  </si>
  <si>
    <t>班级排名</t>
  </si>
  <si>
    <t>备注</t>
  </si>
  <si>
    <t>XH2021001</t>
  </si>
  <si>
    <t>彭清琬</t>
  </si>
  <si>
    <t>XH2021002</t>
  </si>
  <si>
    <t>梅晨佩</t>
  </si>
  <si>
    <t>XH2021003</t>
  </si>
  <si>
    <t>滕琦</t>
  </si>
  <si>
    <t>XH2021004</t>
  </si>
  <si>
    <t>俞翰</t>
  </si>
  <si>
    <t>XH2021005</t>
  </si>
  <si>
    <t>嘉</t>
  </si>
  <si>
    <t>XH2021006</t>
  </si>
  <si>
    <t>柯伯秀</t>
  </si>
  <si>
    <t>XH2021007</t>
  </si>
  <si>
    <t>云策</t>
  </si>
  <si>
    <t>XH2021008</t>
  </si>
  <si>
    <t>奚钧嘉</t>
  </si>
  <si>
    <t>XH2021009</t>
  </si>
  <si>
    <t>魏婉梦</t>
  </si>
  <si>
    <t>XH2021010</t>
  </si>
  <si>
    <t>蓝萱楠</t>
  </si>
  <si>
    <t>汇总</t>
  </si>
  <si>
    <t>在此行上方插入行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</si>
</sst>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theme="1"/>
      <name val="微软雅黑"/>
      <charset val="134"/>
    </font>
    <font>
      <b/>
      <sz val="11"/>
      <color theme="0"/>
      <name val="微软雅黑"/>
      <charset val="134"/>
    </font>
    <font>
      <sz val="11"/>
      <name val="微软雅黑"/>
      <charset val="134"/>
    </font>
    <font>
      <b/>
      <sz val="10"/>
      <color theme="0" tint="-0.499984740745262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4" tint="0.799981688894314"/>
      </bottom>
      <diagonal/>
    </border>
    <border>
      <left style="thin">
        <color theme="4" tint="0.799981688894314"/>
      </left>
      <right/>
      <top/>
      <bottom style="thin">
        <color theme="4" tint="0.799981688894314"/>
      </bottom>
      <diagonal/>
    </border>
    <border>
      <left style="thin">
        <color theme="4" tint="0.799981688894314"/>
      </left>
      <right style="thin">
        <color theme="4" tint="0.799981688894314"/>
      </right>
      <top/>
      <bottom style="thin">
        <color theme="4" tint="0.799981688894314"/>
      </bottom>
      <diagonal/>
    </border>
    <border>
      <left/>
      <right style="thin">
        <color theme="4" tint="0.799981688894314"/>
      </right>
      <top/>
      <bottom style="thin">
        <color theme="4" tint="0.799981688894314"/>
      </bottom>
      <diagonal/>
    </border>
    <border>
      <left/>
      <right/>
      <top style="thin">
        <color theme="4" tint="0.799981688894314"/>
      </top>
      <bottom style="thin">
        <color theme="4" tint="0.799981688894314"/>
      </bottom>
      <diagonal/>
    </border>
    <border>
      <left style="thin">
        <color theme="4" tint="0.799981688894314"/>
      </left>
      <right/>
      <top style="thin">
        <color theme="4" tint="0.799981688894314"/>
      </top>
      <bottom style="thin">
        <color theme="4" tint="0.799981688894314"/>
      </bottom>
      <diagonal/>
    </border>
    <border>
      <left style="thin">
        <color theme="4" tint="0.799981688894314"/>
      </left>
      <right style="thin">
        <color theme="4" tint="0.799981688894314"/>
      </right>
      <top style="thin">
        <color theme="4" tint="0.799981688894314"/>
      </top>
      <bottom style="thin">
        <color theme="4" tint="0.799981688894314"/>
      </bottom>
      <diagonal/>
    </border>
    <border>
      <left/>
      <right style="thin">
        <color theme="4" tint="0.799981688894314"/>
      </right>
      <top style="thin">
        <color theme="4" tint="0.799981688894314"/>
      </top>
      <bottom style="thin">
        <color theme="4" tint="0.799981688894314"/>
      </bottom>
      <diagonal/>
    </border>
    <border>
      <left/>
      <right style="thin">
        <color theme="4" tint="0.799981688894314"/>
      </right>
      <top/>
      <bottom/>
      <diagonal/>
    </border>
    <border>
      <left style="thin">
        <color theme="4" tint="0.799981688894314"/>
      </left>
      <right style="thin">
        <color theme="4" tint="0.799981688894314"/>
      </right>
      <top/>
      <bottom/>
      <diagonal/>
    </border>
    <border>
      <left style="thin">
        <color theme="4" tint="0.79998168889431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7" borderId="13" applyNumberFormat="0" applyAlignment="0" applyProtection="0">
      <alignment vertical="center"/>
    </xf>
    <xf numFmtId="0" fontId="20" fillId="7" borderId="12" applyNumberFormat="0" applyAlignment="0" applyProtection="0">
      <alignment vertical="center"/>
    </xf>
    <xf numFmtId="0" fontId="22" fillId="27" borderId="17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/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 style="thin">
          <color theme="4" tint="0.799981688894314"/>
        </right>
        <top style="thin">
          <color theme="4" tint="0.799981688894314"/>
        </top>
        <bottom style="thin">
          <color theme="4" tint="0.799981688894314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theme="4" tint="0.799981688894314"/>
        </left>
        <right/>
        <top style="thin">
          <color theme="4" tint="0.799981688894314"/>
        </top>
        <bottom style="thin">
          <color theme="4" tint="0.799981688894314"/>
        </bottom>
      </border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FFFF"/>
        </patternFill>
      </fill>
    </dxf>
    <dxf>
      <fill>
        <patternFill patternType="solid">
          <bgColor rgb="FFF8F8F8"/>
        </patternFill>
      </fill>
    </dxf>
    <dxf>
      <fill>
        <gradientFill>
          <stop position="0">
            <color rgb="FF7EC0A4"/>
          </stop>
          <stop position="1">
            <color rgb="FF4EA07D"/>
          </stop>
        </gradientFill>
      </fill>
    </dxf>
    <dxf>
      <border>
        <bottom style="medium">
          <color rgb="FF4EA07D"/>
        </bottom>
        <vertical style="thin">
          <color rgb="FFFFFFFF"/>
        </vertical>
        <horizontal style="thin">
          <color rgb="FFFFFFFF"/>
        </horizontal>
      </border>
    </dxf>
  </dxfs>
  <tableStyles count="1" defaultTableStyle="TableStyleMedium2" defaultPivotStyle="PivotStyleLight16">
    <tableStyle name="绿色渐变灰白间隔列表格样式" count="4">
      <tableStyleElement type="wholeTable" dxfId="16"/>
      <tableStyleElement type="headerRow" dxfId="15"/>
      <tableStyleElement type="firstColumnStripe" dxfId="14"/>
      <tableStyleElement type="secondColumnStripe" dxfId="13"/>
    </tableStyle>
  </tableStyles>
  <colors>
    <mruColors>
      <color rgb="0001929A"/>
      <color rgb="00CBDECA"/>
      <color rgb="00DDEBDE"/>
      <color rgb="00266854"/>
      <color rgb="000B97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B3:M20" totalsRowCount="1">
  <autoFilter ref="B3:M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序号" totalsRowLabel="汇总" dataDxfId="0"/>
    <tableColumn id="2" name="学号" dataDxfId="1"/>
    <tableColumn id="3" name="姓名" dataDxfId="2"/>
    <tableColumn id="4" name="语文" totalsRowFunction="average" dataDxfId="3"/>
    <tableColumn id="5" name="数学" totalsRowFunction="average" dataDxfId="4"/>
    <tableColumn id="6" name="英语" totalsRowFunction="average" dataDxfId="5"/>
    <tableColumn id="7" name="物理" totalsRowFunction="average" dataDxfId="6"/>
    <tableColumn id="8" name="化学" totalsRowFunction="average" dataDxfId="7"/>
    <tableColumn id="9" name="生物" totalsRowFunction="average" dataDxfId="8"/>
    <tableColumn id="10" name="总分" totalsRowFunction="average" dataDxfId="9"/>
    <tableColumn id="11" name="班级排名" dataDxfId="10"/>
    <tableColumn id="12" name="备注" totalsRowFunction="count" dataDxfId="1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灰色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F3F3F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20"/>
  <sheetViews>
    <sheetView showGridLines="0" tabSelected="1" workbookViewId="0">
      <selection activeCell="G10" sqref="G10"/>
    </sheetView>
  </sheetViews>
  <sheetFormatPr defaultColWidth="8.875" defaultRowHeight="21.95" customHeight="1"/>
  <cols>
    <col min="1" max="1" width="8.875" style="1"/>
    <col min="2" max="2" width="6.5" style="1" customWidth="1"/>
    <col min="3" max="3" width="12.625" style="1" customWidth="1"/>
    <col min="4" max="11" width="10.625" style="1" customWidth="1"/>
    <col min="12" max="12" width="11.625" style="1" customWidth="1"/>
    <col min="13" max="13" width="10.875" style="1" customWidth="1"/>
    <col min="14" max="14" width="8.875" style="1"/>
    <col min="15" max="15" width="20.75" style="1" customWidth="1"/>
    <col min="16" max="16384" width="8.875" style="1"/>
  </cols>
  <sheetData>
    <row r="1" ht="30" customHeight="1" spans="2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8.25" customHeight="1"/>
    <row r="3" customHeight="1" spans="2:13">
      <c r="B3" s="3" t="s">
        <v>1</v>
      </c>
      <c r="C3" s="4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4" t="s">
        <v>12</v>
      </c>
    </row>
    <row r="4" customHeight="1" spans="2:13">
      <c r="B4" s="7">
        <v>1</v>
      </c>
      <c r="C4" s="8" t="s">
        <v>13</v>
      </c>
      <c r="D4" s="9" t="s">
        <v>14</v>
      </c>
      <c r="E4" s="10">
        <v>59</v>
      </c>
      <c r="F4" s="9">
        <v>29</v>
      </c>
      <c r="G4" s="9">
        <v>84</v>
      </c>
      <c r="H4" s="9">
        <v>90</v>
      </c>
      <c r="I4" s="9">
        <v>53</v>
      </c>
      <c r="J4" s="9">
        <v>39</v>
      </c>
      <c r="K4" s="9">
        <f>IF(C4&lt;&gt;"",SUM(E4:J4),"")</f>
        <v>354</v>
      </c>
      <c r="L4" s="9">
        <f>IF(C4&lt;&gt;"",RANK(K4,$K$4:$K$19),"")</f>
        <v>3</v>
      </c>
      <c r="M4" s="8"/>
    </row>
    <row r="5" customHeight="1" spans="2:13">
      <c r="B5" s="7">
        <v>2</v>
      </c>
      <c r="C5" s="8" t="s">
        <v>15</v>
      </c>
      <c r="D5" s="9" t="s">
        <v>16</v>
      </c>
      <c r="E5" s="10">
        <v>26</v>
      </c>
      <c r="F5" s="9">
        <v>17</v>
      </c>
      <c r="G5" s="9">
        <v>65</v>
      </c>
      <c r="H5" s="9">
        <v>99</v>
      </c>
      <c r="I5" s="9">
        <v>32</v>
      </c>
      <c r="J5" s="9">
        <v>25</v>
      </c>
      <c r="K5" s="9">
        <f t="shared" ref="K5:K19" si="0">IF(C5&lt;&gt;"",SUM(E5:J5),"")</f>
        <v>264</v>
      </c>
      <c r="L5" s="9">
        <f>IF(C5&lt;&gt;"",RANK(K5,$K$4:$K$19),"")</f>
        <v>11</v>
      </c>
      <c r="M5" s="8"/>
    </row>
    <row r="6" customHeight="1" spans="2:13">
      <c r="B6" s="7">
        <v>3</v>
      </c>
      <c r="C6" s="8" t="s">
        <v>17</v>
      </c>
      <c r="D6" s="9" t="s">
        <v>18</v>
      </c>
      <c r="E6" s="10">
        <v>13</v>
      </c>
      <c r="F6" s="9">
        <v>57</v>
      </c>
      <c r="G6" s="9">
        <v>61</v>
      </c>
      <c r="H6" s="9">
        <v>62</v>
      </c>
      <c r="I6" s="9">
        <v>70</v>
      </c>
      <c r="J6" s="9">
        <v>86</v>
      </c>
      <c r="K6" s="9">
        <f t="shared" si="0"/>
        <v>349</v>
      </c>
      <c r="L6" s="9">
        <f>IF(C6&lt;&gt;"",RANK(K6,$K$4:$K$19),"")</f>
        <v>4</v>
      </c>
      <c r="M6" s="8"/>
    </row>
    <row r="7" customHeight="1" spans="2:13">
      <c r="B7" s="7">
        <v>4</v>
      </c>
      <c r="C7" s="8" t="s">
        <v>19</v>
      </c>
      <c r="D7" s="9" t="s">
        <v>20</v>
      </c>
      <c r="E7" s="10">
        <v>40</v>
      </c>
      <c r="F7" s="9">
        <v>83</v>
      </c>
      <c r="G7" s="9">
        <v>27</v>
      </c>
      <c r="H7" s="9">
        <v>68</v>
      </c>
      <c r="I7" s="9">
        <v>40</v>
      </c>
      <c r="J7" s="9">
        <v>84</v>
      </c>
      <c r="K7" s="9">
        <f t="shared" si="0"/>
        <v>342</v>
      </c>
      <c r="L7" s="9">
        <f>IF(C7&lt;&gt;"",RANK(K7,$K$4:$K$19),"")</f>
        <v>5</v>
      </c>
      <c r="M7" s="8"/>
    </row>
    <row r="8" customHeight="1" spans="2:13">
      <c r="B8" s="7">
        <v>5</v>
      </c>
      <c r="C8" s="8" t="s">
        <v>21</v>
      </c>
      <c r="D8" s="9" t="s">
        <v>22</v>
      </c>
      <c r="E8" s="10">
        <v>84</v>
      </c>
      <c r="F8" s="9">
        <v>22</v>
      </c>
      <c r="G8" s="9">
        <v>74</v>
      </c>
      <c r="H8" s="9">
        <v>90</v>
      </c>
      <c r="I8" s="9">
        <v>22</v>
      </c>
      <c r="J8" s="9">
        <v>99</v>
      </c>
      <c r="K8" s="9">
        <f t="shared" si="0"/>
        <v>391</v>
      </c>
      <c r="L8" s="9">
        <f>IF(C8&lt;&gt;"",RANK(K8,$K$4:$K$19),"")</f>
        <v>1</v>
      </c>
      <c r="M8" s="8"/>
    </row>
    <row r="9" customHeight="1" spans="2:13">
      <c r="B9" s="7">
        <v>6</v>
      </c>
      <c r="C9" s="8" t="s">
        <v>23</v>
      </c>
      <c r="D9" s="9" t="s">
        <v>24</v>
      </c>
      <c r="E9" s="10">
        <v>88</v>
      </c>
      <c r="F9" s="9">
        <v>53</v>
      </c>
      <c r="G9" s="9">
        <v>66</v>
      </c>
      <c r="H9" s="9">
        <v>46</v>
      </c>
      <c r="I9" s="9">
        <v>16</v>
      </c>
      <c r="J9" s="9">
        <v>65</v>
      </c>
      <c r="K9" s="9">
        <f>IF(C9&lt;&gt;"",SUM(E9:J9),"")</f>
        <v>334</v>
      </c>
      <c r="L9" s="9">
        <f>IF(C9&lt;&gt;"",RANK(K9,$K$4:$K$19),"")</f>
        <v>6</v>
      </c>
      <c r="M9" s="8"/>
    </row>
    <row r="10" customHeight="1" spans="2:13">
      <c r="B10" s="7">
        <v>7</v>
      </c>
      <c r="C10" s="8" t="s">
        <v>25</v>
      </c>
      <c r="D10" s="9" t="s">
        <v>26</v>
      </c>
      <c r="E10" s="10">
        <v>86</v>
      </c>
      <c r="F10" s="9">
        <v>37</v>
      </c>
      <c r="G10" s="9">
        <v>6</v>
      </c>
      <c r="H10" s="9">
        <v>51</v>
      </c>
      <c r="I10" s="9">
        <v>6</v>
      </c>
      <c r="J10" s="9">
        <v>38</v>
      </c>
      <c r="K10" s="9">
        <f t="shared" si="0"/>
        <v>224</v>
      </c>
      <c r="L10" s="9">
        <f>IF(C10&lt;&gt;"",RANK(K10,$K$4:$K$19),"")</f>
        <v>12</v>
      </c>
      <c r="M10" s="8"/>
    </row>
    <row r="11" customHeight="1" spans="2:13">
      <c r="B11" s="7">
        <v>8</v>
      </c>
      <c r="C11" s="8" t="s">
        <v>27</v>
      </c>
      <c r="D11" s="9" t="s">
        <v>28</v>
      </c>
      <c r="E11" s="10">
        <v>30</v>
      </c>
      <c r="F11" s="9">
        <v>97</v>
      </c>
      <c r="G11" s="9">
        <v>2</v>
      </c>
      <c r="H11" s="9">
        <v>66</v>
      </c>
      <c r="I11" s="9">
        <v>62</v>
      </c>
      <c r="J11" s="9">
        <v>54</v>
      </c>
      <c r="K11" s="9">
        <f t="shared" si="0"/>
        <v>311</v>
      </c>
      <c r="L11" s="9">
        <f>IF(C11&lt;&gt;"",RANK(K11,$K$4:$K$19),"")</f>
        <v>7</v>
      </c>
      <c r="M11" s="8"/>
    </row>
    <row r="12" customHeight="1" spans="2:13">
      <c r="B12" s="7">
        <v>9</v>
      </c>
      <c r="C12" s="8" t="s">
        <v>29</v>
      </c>
      <c r="D12" s="9" t="s">
        <v>30</v>
      </c>
      <c r="E12" s="10">
        <v>72</v>
      </c>
      <c r="F12" s="9">
        <v>32</v>
      </c>
      <c r="G12" s="9">
        <v>99</v>
      </c>
      <c r="H12" s="9">
        <v>30</v>
      </c>
      <c r="I12" s="9">
        <v>37</v>
      </c>
      <c r="J12" s="9">
        <v>33</v>
      </c>
      <c r="K12" s="9">
        <f t="shared" si="0"/>
        <v>303</v>
      </c>
      <c r="L12" s="9">
        <f>IF(C12&lt;&gt;"",RANK(K12,$K$4:$K$19),"")</f>
        <v>9</v>
      </c>
      <c r="M12" s="8"/>
    </row>
    <row r="13" customHeight="1" spans="2:13">
      <c r="B13" s="7">
        <v>10</v>
      </c>
      <c r="C13" s="8" t="s">
        <v>31</v>
      </c>
      <c r="D13" s="9" t="s">
        <v>32</v>
      </c>
      <c r="E13" s="10">
        <v>24</v>
      </c>
      <c r="F13" s="9">
        <v>60</v>
      </c>
      <c r="G13" s="9">
        <v>71</v>
      </c>
      <c r="H13" s="9">
        <v>27</v>
      </c>
      <c r="I13" s="9">
        <v>58</v>
      </c>
      <c r="J13" s="9">
        <v>58</v>
      </c>
      <c r="K13" s="9">
        <f t="shared" si="0"/>
        <v>298</v>
      </c>
      <c r="L13" s="9">
        <f>IF(C13&lt;&gt;"",RANK(K13,$K$4:$K$19),"")</f>
        <v>10</v>
      </c>
      <c r="M13" s="8"/>
    </row>
    <row r="14" customHeight="1" spans="2:13">
      <c r="B14" s="7">
        <v>11</v>
      </c>
      <c r="C14" s="8">
        <v>20150131</v>
      </c>
      <c r="D14" s="9" t="s">
        <v>32</v>
      </c>
      <c r="E14" s="10">
        <v>94</v>
      </c>
      <c r="F14" s="9">
        <v>25</v>
      </c>
      <c r="G14" s="9">
        <v>82</v>
      </c>
      <c r="H14" s="9">
        <v>77</v>
      </c>
      <c r="I14" s="9">
        <v>41</v>
      </c>
      <c r="J14" s="9">
        <v>63</v>
      </c>
      <c r="K14" s="9">
        <f t="shared" si="0"/>
        <v>382</v>
      </c>
      <c r="L14" s="9">
        <f>IF(C14&lt;&gt;"",RANK(K14,$K$4:$K$19),"")</f>
        <v>2</v>
      </c>
      <c r="M14" s="8"/>
    </row>
    <row r="15" customHeight="1" spans="2:13">
      <c r="B15" s="10">
        <v>12</v>
      </c>
      <c r="C15" s="11">
        <v>20150132</v>
      </c>
      <c r="D15" s="9" t="s">
        <v>32</v>
      </c>
      <c r="E15" s="10">
        <v>50</v>
      </c>
      <c r="F15" s="9">
        <v>14</v>
      </c>
      <c r="G15" s="9">
        <v>97</v>
      </c>
      <c r="H15" s="9">
        <v>18</v>
      </c>
      <c r="I15" s="9">
        <v>59</v>
      </c>
      <c r="J15" s="9">
        <v>69</v>
      </c>
      <c r="K15" s="9">
        <f t="shared" si="0"/>
        <v>307</v>
      </c>
      <c r="L15" s="9">
        <f>IF(C15&lt;&gt;"",RANK(K15,$K$4:$K$19),"")</f>
        <v>8</v>
      </c>
      <c r="M15" s="8"/>
    </row>
    <row r="16" customHeight="1" spans="2:13">
      <c r="B16" s="10"/>
      <c r="C16" s="9"/>
      <c r="D16" s="12"/>
      <c r="E16" s="9"/>
      <c r="F16" s="9"/>
      <c r="G16" s="9"/>
      <c r="H16" s="9"/>
      <c r="I16" s="9"/>
      <c r="J16" s="9"/>
      <c r="K16" s="9" t="str">
        <f t="shared" si="0"/>
        <v/>
      </c>
      <c r="L16" s="9" t="str">
        <f>IF(C16&lt;&gt;"",RANK(K16,$K$4:$K$19),"")</f>
        <v/>
      </c>
      <c r="M16" s="8"/>
    </row>
    <row r="17" customHeight="1" spans="2:13">
      <c r="B17" s="10"/>
      <c r="C17" s="9"/>
      <c r="D17" s="9"/>
      <c r="E17" s="9"/>
      <c r="F17" s="9"/>
      <c r="G17" s="9"/>
      <c r="H17" s="9"/>
      <c r="I17" s="9"/>
      <c r="J17" s="9"/>
      <c r="K17" s="9" t="str">
        <f t="shared" si="0"/>
        <v/>
      </c>
      <c r="L17" s="9" t="str">
        <f>IF(C17&lt;&gt;"",RANK(K17,$K$4:$K$19),"")</f>
        <v/>
      </c>
      <c r="M17" s="8"/>
    </row>
    <row r="18" customHeight="1" spans="2:13">
      <c r="B18" s="10"/>
      <c r="C18" s="9"/>
      <c r="D18" s="9"/>
      <c r="E18" s="9"/>
      <c r="F18" s="9"/>
      <c r="G18" s="9"/>
      <c r="H18" s="9"/>
      <c r="I18" s="9"/>
      <c r="J18" s="9"/>
      <c r="K18" s="9" t="str">
        <f t="shared" si="0"/>
        <v/>
      </c>
      <c r="L18" s="9" t="str">
        <f>IF(C18&lt;&gt;"",RANK(K18,$K$4:$K$19),"")</f>
        <v/>
      </c>
      <c r="M18" s="8"/>
    </row>
    <row r="19" customHeight="1" spans="2:13">
      <c r="B19" s="10"/>
      <c r="C19" s="9"/>
      <c r="D19" s="9"/>
      <c r="E19" s="9"/>
      <c r="F19" s="9"/>
      <c r="G19" s="9"/>
      <c r="H19" s="9"/>
      <c r="I19" s="9"/>
      <c r="J19" s="9"/>
      <c r="K19" s="9" t="str">
        <f t="shared" si="0"/>
        <v/>
      </c>
      <c r="L19" s="9" t="str">
        <f>IF(C19&lt;&gt;"",RANK(K19,$K$4:$K$19),"")</f>
        <v/>
      </c>
      <c r="M19" s="8"/>
    </row>
    <row r="20" customHeight="1" spans="2:15">
      <c r="B20" s="13" t="s">
        <v>33</v>
      </c>
      <c r="C20" s="14"/>
      <c r="D20" s="14"/>
      <c r="E20" s="15">
        <f>SUBTOTAL(101,表1[语文])</f>
        <v>55.5</v>
      </c>
      <c r="F20" s="15">
        <f>SUBTOTAL(101,表1[数学])</f>
        <v>43.8333333333333</v>
      </c>
      <c r="G20" s="15">
        <f>SUBTOTAL(101,表1[英语])</f>
        <v>61.1666666666667</v>
      </c>
      <c r="H20" s="15">
        <f>SUBTOTAL(101,表1[物理])</f>
        <v>60.3333333333333</v>
      </c>
      <c r="I20" s="15">
        <f>SUBTOTAL(101,表1[化学])</f>
        <v>41.3333333333333</v>
      </c>
      <c r="J20" s="15">
        <f>SUBTOTAL(101,表1[生物])</f>
        <v>59.4166666666667</v>
      </c>
      <c r="K20" s="15">
        <f>SUBTOTAL(101,表1[总分])</f>
        <v>321.583333333333</v>
      </c>
      <c r="L20" s="14"/>
      <c r="M20" s="16">
        <f>SUBTOTAL(103,表1[备注])</f>
        <v>0</v>
      </c>
      <c r="O20" s="17" t="s">
        <v>34</v>
      </c>
    </row>
  </sheetData>
  <mergeCells count="1">
    <mergeCell ref="B1:M1"/>
  </mergeCells>
  <conditionalFormatting sqref="L4:L19">
    <cfRule type="cellIs" dxfId="12" priority="1" operator="lessThan">
      <formula>4</formula>
    </cfRule>
  </conditionalFormatting>
  <dataValidations count="1">
    <dataValidation allowBlank="1" showInputMessage="1" showErrorMessage="1" sqref="B4:M19"/>
  </dataValidation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dc:description>文档来源于网络</dc:description>
  <cp:lastModifiedBy>铭</cp:lastModifiedBy>
  <dcterms:created xsi:type="dcterms:W3CDTF">2020-12-29T03:40:00Z</dcterms:created>
  <dcterms:modified xsi:type="dcterms:W3CDTF">2022-02-18T09:09:05Z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FA5E261399724E91B96029DA86A5891E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v1.0_mb_kWrKcci3+MtveccR9DWPQg==</vt:lpwstr>
  </property>
</Properties>
</file>