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天弋小时工!$A$1:$AE$3</definedName>
  </definedNames>
  <calcPr calcId="144525"/>
</workbook>
</file>

<file path=xl/sharedStrings.xml><?xml version="1.0" encoding="utf-8"?>
<sst xmlns="http://schemas.openxmlformats.org/spreadsheetml/2006/main" count="276" uniqueCount="135">
  <si>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</si>
  <si>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</si>
  <si>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</si>
  <si>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</si>
  <si>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</si>
  <si>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</si>
  <si>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</si>
  <si>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</si>
  <si>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</si>
  <si>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</si>
  <si>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</si>
  <si>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</si>
  <si>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</si>
  <si>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</si>
  <si>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</si>
  <si>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</si>
  <si>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</si>
  <si>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</si>
  <si>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</si>
  <si>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</si>
  <si>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</si>
  <si>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</si>
  <si>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</si>
  <si>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</si>
  <si>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</si>
  <si>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</si>
  <si>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</si>
  <si>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</si>
  <si>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</si>
  <si>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</si>
  <si>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</si>
  <si>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张展齐</t>
  </si>
  <si>
    <t>342401199209014278</t>
  </si>
  <si>
    <t>管理</t>
  </si>
  <si>
    <t>1A</t>
  </si>
  <si>
    <t>在职</t>
  </si>
  <si>
    <t>一期CE</t>
  </si>
  <si>
    <t>刘何</t>
  </si>
  <si>
    <t>342622198912256119</t>
  </si>
  <si>
    <t>18516603582</t>
  </si>
  <si>
    <t>PROD</t>
  </si>
  <si>
    <t>离职</t>
  </si>
  <si>
    <t>张展</t>
  </si>
  <si>
    <t>342401199209014271</t>
  </si>
  <si>
    <t>刘红</t>
  </si>
  <si>
    <t>342622198912256139</t>
  </si>
  <si>
    <t>百度</t>
  </si>
  <si>
    <t>342401199209014238</t>
  </si>
  <si>
    <t>腾天下</t>
  </si>
  <si>
    <t>342622198912256379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</si>
  <si>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</si>
  <si>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</si>
  <si>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</si>
  <si>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</si>
  <si>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</si>
  <si>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</si>
  <si>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</si>
  <si>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</si>
  <si>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</si>
  <si>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</si>
  <si>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</si>
  <si>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</si>
  <si>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</si>
  <si>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</si>
  <si>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</si>
  <si>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</si>
  <si>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</si>
  <si>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</si>
  <si>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</si>
  <si>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</si>
  <si>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</si>
  <si>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</si>
  <si>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</si>
  <si>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</si>
  <si>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</si>
  <si>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俞伟德</t>
  </si>
  <si>
    <t>342622198912256812</t>
  </si>
  <si>
    <t>18516603575</t>
  </si>
  <si>
    <t>A3 176Ah/240Ah磷酸铁锂</t>
  </si>
  <si>
    <t>张进贵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</si>
  <si>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</si>
  <si>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</si>
  <si>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t>谢振华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</si>
  <si>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</si>
  <si>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</si>
  <si>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t>袁波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</si>
  <si>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</si>
  <si>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</si>
  <si>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</si>
  <si>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</si>
  <si>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</si>
  <si>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</si>
  <si>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</si>
  <si>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</si>
  <si>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</si>
  <si>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</si>
  <si>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</si>
  <si>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</si>
  <si>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</si>
  <si>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</si>
  <si>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</si>
  <si>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</si>
  <si>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</si>
  <si>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</si>
  <si>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</si>
  <si>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</si>
  <si>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</si>
  <si>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</si>
  <si>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</si>
  <si>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</si>
  <si>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</si>
  <si>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</si>
  <si>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</si>
  <si>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</si>
  <si>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/>
  </si>
  <si>
    <t>一期EV PACK</t>
  </si>
  <si>
    <t>杨如海</t>
  </si>
  <si>
    <t>PMC</t>
  </si>
  <si>
    <t>鲍秀艺</t>
  </si>
  <si>
    <t>1B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</si>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</sst>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[$-F800]dddd\,\ mmmm\ dd\,\ yyyy"/>
    <numFmt numFmtId="177" formatCode="0_);[Red]\(0\)"/>
    <numFmt numFmtId="178" formatCode="0.00_ "/>
    <numFmt numFmtId="179" formatCode="0.00_);[Red]\(0.00\)"/>
    <numFmt numFmtId="180" formatCode="m/d;@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9" fillId="2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0" borderId="5" applyNumberFormat="0" applyFont="0" applyAlignment="0" applyProtection="0">
      <alignment vertical="center"/>
    </xf>
    <xf numFmtId="0" fontId="9" fillId="3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0" fillId="12" borderId="2" applyNumberFormat="0" applyAlignment="0" applyProtection="0">
      <alignment vertical="center"/>
    </xf>
    <xf numFmtId="0" fontId="16" fillId="18" borderId="3" applyNumberForma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9" fillId="38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0" borderId="0">
      <alignment vertical="center"/>
    </xf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80" fontId="3" fillId="2" borderId="1" xfId="0" applyNumberFormat="1" applyFont="1" applyFill="1" applyBorder="1" applyAlignment="1">
      <alignment horizontal="center" vertical="center" wrapText="1"/>
    </xf>
    <xf numFmtId="177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79" fontId="3" fillId="3" borderId="1" xfId="0" applyNumberFormat="1" applyFont="1" applyFill="1" applyBorder="1" applyAlignment="1">
      <alignment horizontal="center" vertical="center" wrapText="1"/>
    </xf>
    <xf numFmtId="179" fontId="3" fillId="5" borderId="1" xfId="0" applyNumberFormat="1" applyFont="1" applyFill="1" applyBorder="1" applyAlignment="1">
      <alignment horizontal="center" vertical="center" wrapText="1"/>
    </xf>
    <xf numFmtId="179" fontId="3" fillId="6" borderId="1" xfId="0" applyNumberFormat="1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horizontal="center" vertical="center"/>
    </xf>
    <xf numFmtId="178" fontId="5" fillId="4" borderId="1" xfId="0" applyNumberFormat="1" applyFont="1" applyFill="1" applyBorder="1" applyAlignment="1">
      <alignment horizontal="center" vertical="center"/>
    </xf>
    <xf numFmtId="178" fontId="6" fillId="4" borderId="1" xfId="0" applyNumberFormat="1" applyFont="1" applyFill="1" applyBorder="1" applyAlignment="1">
      <alignment horizontal="center" vertical="center"/>
    </xf>
    <xf numFmtId="179" fontId="3" fillId="7" borderId="1" xfId="0" applyNumberFormat="1" applyFont="1" applyFill="1" applyBorder="1" applyAlignment="1">
      <alignment horizontal="center" vertical="center" wrapText="1"/>
    </xf>
    <xf numFmtId="179" fontId="7" fillId="7" borderId="1" xfId="0" applyNumberFormat="1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8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78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79" fontId="2" fillId="4" borderId="1" xfId="0" applyNumberFormat="1" applyFont="1" applyFill="1" applyBorder="1" applyAlignment="1">
      <alignment horizontal="center" vertical="center"/>
    </xf>
    <xf numFmtId="179" fontId="0" fillId="0" borderId="0" xfId="0" applyNumberFormat="1"/>
    <xf numFmtId="179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79" fontId="3" fillId="8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2" fillId="0" borderId="1" xfId="0" applyNumberFormat="1" applyFont="1" applyFill="1" applyBorder="1" applyAlignment="1">
      <alignment horizontal="center" vertical="center"/>
    </xf>
    <xf numFmtId="177" fontId="3" fillId="9" borderId="1" xfId="0" applyNumberFormat="1" applyFont="1" applyFill="1" applyBorder="1" applyAlignment="1">
      <alignment horizontal="center" vertical="center" wrapText="1"/>
    </xf>
    <xf numFmtId="179" fontId="3" fillId="9" borderId="1" xfId="0" applyNumberFormat="1" applyFont="1" applyFill="1" applyBorder="1" applyAlignment="1">
      <alignment horizontal="center" vertical="center" wrapText="1"/>
    </xf>
    <xf numFmtId="179" fontId="3" fillId="1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7"/>
  <sheetViews>
    <sheetView tabSelected="1" workbookViewId="0">
      <pane xSplit="8" ySplit="1" topLeftCell="I2" activePane="bottomRight" state="frozen"/>
      <selection/>
      <selection pane="topRight"/>
      <selection pane="bottomLeft"/>
      <selection pane="bottomRight" activeCell="B7" sqref="B7"/>
    </sheetView>
  </sheetViews>
  <sheetFormatPr defaultColWidth="9" defaultRowHeight="13.5" outlineLevelRow="6"/>
  <cols>
    <col min="2" max="2" width="25.875" style="36" customWidth="1"/>
    <col min="3" max="3" width="21" style="36" customWidth="1"/>
    <col min="6" max="6" width="12.5" customWidth="1"/>
    <col min="8" max="8" width="13.375" customWidth="1"/>
    <col min="9" max="9" width="24.75" customWidth="1"/>
    <col min="10" max="10" width="11.375" customWidth="1"/>
    <col min="17" max="17" width="12.625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7" spans="1:31">
      <c r="A1" s="3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38" t="s">
        <v>9</v>
      </c>
      <c r="K1" s="38" t="s">
        <v>10</v>
      </c>
      <c r="L1" s="39" t="s">
        <v>11</v>
      </c>
      <c r="M1" s="39" t="s">
        <v>12</v>
      </c>
      <c r="N1" s="39" t="s">
        <v>13</v>
      </c>
      <c r="O1" s="39" t="s">
        <v>14</v>
      </c>
      <c r="P1" s="39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40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35" t="s">
        <v>30</v>
      </c>
    </row>
    <row r="2" s="2" customFormat="1" ht="18.75" customHeight="1" spans="1:31">
      <c r="A2" s="7" t="s">
        <v>31</v>
      </c>
      <c r="B2" s="41" t="s">
        <v>32</v>
      </c>
      <c r="C2" s="37">
        <v>15212808418</v>
      </c>
      <c r="D2" s="7" t="s">
        <v>33</v>
      </c>
      <c r="E2" s="7" t="s">
        <v>34</v>
      </c>
      <c r="F2" s="8">
        <v>43311</v>
      </c>
      <c r="G2" s="7" t="s">
        <v>35</v>
      </c>
      <c r="H2" s="8"/>
      <c r="I2" s="7" t="s">
        <v>36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 t="shared" ref="Q2:Q7" si="0">ROUND(P2*J2,2)</f>
        <v>1876</v>
      </c>
      <c r="R2" s="14">
        <v>0</v>
      </c>
      <c r="S2" s="14">
        <v>0</v>
      </c>
      <c r="T2" s="14">
        <v>0</v>
      </c>
      <c r="U2" s="14">
        <f t="shared" ref="U2:U7" si="1"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 t="shared" ref="AD2:AD7" si="2">SUM(W2:AC2)</f>
        <v>307.8</v>
      </c>
      <c r="AE2" s="14">
        <f t="shared" ref="AE2:AE7" si="3">U2-AD2</f>
        <v>1568.2</v>
      </c>
    </row>
    <row r="3" s="2" customFormat="1" ht="18.75" customHeight="1" spans="1:31">
      <c r="A3" s="7" t="s">
        <v>37</v>
      </c>
      <c r="B3" s="41" t="s">
        <v>38</v>
      </c>
      <c r="C3" s="37" t="s">
        <v>39</v>
      </c>
      <c r="D3" s="7" t="s">
        <v>40</v>
      </c>
      <c r="E3" s="7" t="s">
        <v>34</v>
      </c>
      <c r="F3" s="8">
        <v>43358</v>
      </c>
      <c r="G3" s="7" t="s">
        <v>41</v>
      </c>
      <c r="H3" s="8">
        <v>43538</v>
      </c>
      <c r="I3" s="7" t="s">
        <v>36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 t="shared" si="0"/>
        <v>2807</v>
      </c>
      <c r="R3" s="14">
        <v>0</v>
      </c>
      <c r="S3" s="14">
        <v>0</v>
      </c>
      <c r="T3" s="14">
        <v>0</v>
      </c>
      <c r="U3" s="14">
        <f t="shared" si="1"/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 t="shared" si="2"/>
        <v>110</v>
      </c>
      <c r="AE3" s="14">
        <f t="shared" si="3"/>
        <v>2697</v>
      </c>
    </row>
    <row r="4" s="2" customFormat="1" ht="18.75" customHeight="1" spans="1:31">
      <c r="A4" s="7" t="s">
        <v>42</v>
      </c>
      <c r="B4" s="41" t="s">
        <v>43</v>
      </c>
      <c r="C4" s="37">
        <v>15212808418</v>
      </c>
      <c r="D4" s="7" t="s">
        <v>33</v>
      </c>
      <c r="E4" s="7" t="s">
        <v>34</v>
      </c>
      <c r="F4" s="8">
        <v>43311</v>
      </c>
      <c r="G4" s="7" t="s">
        <v>35</v>
      </c>
      <c r="H4" s="8"/>
      <c r="I4" s="7" t="s">
        <v>36</v>
      </c>
      <c r="J4" s="10">
        <v>14</v>
      </c>
      <c r="K4" s="7">
        <v>20</v>
      </c>
      <c r="L4" s="15">
        <v>12</v>
      </c>
      <c r="M4" s="16">
        <v>0</v>
      </c>
      <c r="N4" s="16">
        <v>38</v>
      </c>
      <c r="O4" s="16">
        <v>0</v>
      </c>
      <c r="P4" s="14">
        <v>134</v>
      </c>
      <c r="Q4" s="14">
        <f t="shared" si="0"/>
        <v>1876</v>
      </c>
      <c r="R4" s="14">
        <v>0</v>
      </c>
      <c r="S4" s="14">
        <v>0</v>
      </c>
      <c r="T4" s="14">
        <v>0</v>
      </c>
      <c r="U4" s="14">
        <f t="shared" si="1"/>
        <v>1876</v>
      </c>
      <c r="V4" s="19">
        <v>0</v>
      </c>
      <c r="W4" s="14">
        <v>0</v>
      </c>
      <c r="X4" s="14">
        <v>0</v>
      </c>
      <c r="Y4" s="14">
        <v>197.8</v>
      </c>
      <c r="Z4" s="14">
        <v>0</v>
      </c>
      <c r="AA4" s="14">
        <v>0</v>
      </c>
      <c r="AB4" s="14">
        <v>110</v>
      </c>
      <c r="AC4" s="14">
        <v>0</v>
      </c>
      <c r="AD4" s="14">
        <f t="shared" si="2"/>
        <v>307.8</v>
      </c>
      <c r="AE4" s="14">
        <f t="shared" si="3"/>
        <v>1568.2</v>
      </c>
    </row>
    <row r="5" s="2" customFormat="1" ht="18.75" customHeight="1" spans="1:31">
      <c r="A5" s="7" t="s">
        <v>44</v>
      </c>
      <c r="B5" s="41" t="s">
        <v>45</v>
      </c>
      <c r="C5" s="37" t="s">
        <v>39</v>
      </c>
      <c r="D5" s="7" t="s">
        <v>40</v>
      </c>
      <c r="E5" s="7" t="s">
        <v>34</v>
      </c>
      <c r="F5" s="8">
        <v>43358</v>
      </c>
      <c r="G5" s="7" t="s">
        <v>41</v>
      </c>
      <c r="H5" s="8">
        <v>43538</v>
      </c>
      <c r="I5" s="7" t="s">
        <v>36</v>
      </c>
      <c r="J5" s="10">
        <v>14</v>
      </c>
      <c r="K5" s="7">
        <v>20</v>
      </c>
      <c r="L5" s="15">
        <v>16.5</v>
      </c>
      <c r="M5" s="16">
        <v>0</v>
      </c>
      <c r="N5" s="16">
        <v>68.5</v>
      </c>
      <c r="O5" s="16">
        <v>0</v>
      </c>
      <c r="P5" s="14">
        <v>200.5</v>
      </c>
      <c r="Q5" s="14">
        <f t="shared" si="0"/>
        <v>2807</v>
      </c>
      <c r="R5" s="14">
        <v>0</v>
      </c>
      <c r="S5" s="14">
        <v>0</v>
      </c>
      <c r="T5" s="14">
        <v>0</v>
      </c>
      <c r="U5" s="14">
        <f t="shared" si="1"/>
        <v>2807</v>
      </c>
      <c r="V5" s="19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110</v>
      </c>
      <c r="AC5" s="14">
        <v>0</v>
      </c>
      <c r="AD5" s="14">
        <f t="shared" si="2"/>
        <v>110</v>
      </c>
      <c r="AE5" s="14">
        <f t="shared" si="3"/>
        <v>2697</v>
      </c>
    </row>
    <row r="6" s="2" customFormat="1" ht="18.75" customHeight="1" spans="1:31">
      <c r="A6" s="7" t="s">
        <v>46</v>
      </c>
      <c r="B6" s="41" t="s">
        <v>47</v>
      </c>
      <c r="C6" s="37">
        <v>15212808418</v>
      </c>
      <c r="D6" s="7" t="s">
        <v>33</v>
      </c>
      <c r="E6" s="7" t="s">
        <v>34</v>
      </c>
      <c r="F6" s="8">
        <v>43311</v>
      </c>
      <c r="G6" s="7" t="s">
        <v>35</v>
      </c>
      <c r="H6" s="8"/>
      <c r="I6" s="7" t="s">
        <v>36</v>
      </c>
      <c r="J6" s="10">
        <v>14</v>
      </c>
      <c r="K6" s="7">
        <v>20</v>
      </c>
      <c r="L6" s="15">
        <v>12</v>
      </c>
      <c r="M6" s="16">
        <v>0</v>
      </c>
      <c r="N6" s="16">
        <v>38</v>
      </c>
      <c r="O6" s="16">
        <v>0</v>
      </c>
      <c r="P6" s="14">
        <v>134</v>
      </c>
      <c r="Q6" s="14">
        <f t="shared" si="0"/>
        <v>1876</v>
      </c>
      <c r="R6" s="14">
        <v>0</v>
      </c>
      <c r="S6" s="14">
        <v>0</v>
      </c>
      <c r="T6" s="14">
        <v>0</v>
      </c>
      <c r="U6" s="14">
        <f t="shared" si="1"/>
        <v>1876</v>
      </c>
      <c r="V6" s="19">
        <v>0</v>
      </c>
      <c r="W6" s="14">
        <v>0</v>
      </c>
      <c r="X6" s="14">
        <v>0</v>
      </c>
      <c r="Y6" s="14">
        <v>197.8</v>
      </c>
      <c r="Z6" s="14">
        <v>0</v>
      </c>
      <c r="AA6" s="14">
        <v>0</v>
      </c>
      <c r="AB6" s="14">
        <v>110</v>
      </c>
      <c r="AC6" s="14">
        <v>0</v>
      </c>
      <c r="AD6" s="14">
        <f t="shared" si="2"/>
        <v>307.8</v>
      </c>
      <c r="AE6" s="14">
        <f t="shared" si="3"/>
        <v>1568.2</v>
      </c>
    </row>
    <row r="7" s="2" customFormat="1" ht="18.75" customHeight="1" spans="1:31">
      <c r="A7" s="7" t="s">
        <v>48</v>
      </c>
      <c r="B7" s="41" t="s">
        <v>49</v>
      </c>
      <c r="C7" s="37" t="s">
        <v>39</v>
      </c>
      <c r="D7" s="7" t="s">
        <v>40</v>
      </c>
      <c r="E7" s="7" t="s">
        <v>34</v>
      </c>
      <c r="F7" s="8">
        <v>43358</v>
      </c>
      <c r="G7" s="7" t="s">
        <v>41</v>
      </c>
      <c r="H7" s="8">
        <v>43538</v>
      </c>
      <c r="I7" s="7" t="s">
        <v>36</v>
      </c>
      <c r="J7" s="10">
        <v>14</v>
      </c>
      <c r="K7" s="7">
        <v>20</v>
      </c>
      <c r="L7" s="15">
        <v>16.5</v>
      </c>
      <c r="M7" s="16">
        <v>0</v>
      </c>
      <c r="N7" s="16">
        <v>68.5</v>
      </c>
      <c r="O7" s="16">
        <v>0</v>
      </c>
      <c r="P7" s="14">
        <v>200.5</v>
      </c>
      <c r="Q7" s="14">
        <f t="shared" si="0"/>
        <v>2807</v>
      </c>
      <c r="R7" s="14">
        <v>0</v>
      </c>
      <c r="S7" s="14">
        <v>0</v>
      </c>
      <c r="T7" s="14">
        <v>0</v>
      </c>
      <c r="U7" s="14">
        <f t="shared" si="1"/>
        <v>2807</v>
      </c>
      <c r="V7" s="19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110</v>
      </c>
      <c r="AC7" s="14">
        <v>0</v>
      </c>
      <c r="AD7" s="14">
        <f t="shared" si="2"/>
        <v>110</v>
      </c>
      <c r="AE7" s="14">
        <f t="shared" si="3"/>
        <v>2697</v>
      </c>
    </row>
  </sheetData>
  <conditionalFormatting sqref="A1:C1">
    <cfRule type="duplicateValues" dxfId="0" priority="1"/>
  </conditionalFormatting>
  <dataValidations count="2">
    <dataValidation type="list" allowBlank="1" showInputMessage="1" showErrorMessage="1" sqref="E2:E3 E4:E5 E6:E7">
      <formula1>"1A,1B,1C,2A1,2A2,2B1,2B2,3A,3B,3C"</formula1>
    </dataValidation>
    <dataValidation type="list" allowBlank="1" showInputMessage="1" showErrorMessage="1" sqref="G2:G3 G4:G5 G6:G7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3.5" outlineLevelRow="5"/>
  <cols>
    <col min="2" max="2" width="25" style="29" customWidth="1"/>
    <col min="3" max="3" width="17.125" style="29" customWidth="1"/>
    <col min="6" max="6" width="13.625" customWidth="1"/>
    <col min="8" max="8" width="12.625" customWidth="1"/>
    <col min="9" max="9" width="23.875" customWidth="1"/>
    <col min="10" max="10" width="10.375" customWidth="1"/>
    <col min="11" max="12" width="10.625" customWidth="1"/>
    <col min="14" max="14" width="10.875" customWidth="1"/>
    <col min="15" max="15" width="10.75" customWidth="1"/>
    <col min="21" max="21" width="11.5" customWidth="1"/>
    <col min="22" max="22" width="11.625" customWidth="1"/>
    <col min="23" max="24" width="10.75" customWidth="1"/>
    <col min="26" max="27" width="11.125" customWidth="1"/>
    <col min="28" max="28" width="14.5" customWidth="1"/>
    <col min="29" max="29" width="9.75" customWidth="1"/>
    <col min="30" max="30" width="11.125" customWidth="1"/>
    <col min="31" max="32" width="14" customWidth="1"/>
    <col min="34" max="34" width="15.875" customWidth="1"/>
    <col min="35" max="35" width="11.625" customWidth="1"/>
    <col min="36" max="36" width="10.25" customWidth="1"/>
    <col min="37" max="37" width="9.75" customWidth="1"/>
    <col min="38" max="38" width="11.125" customWidth="1"/>
    <col min="39" max="39" width="11.75" customWidth="1"/>
    <col min="40" max="40" width="12.875" customWidth="1"/>
    <col min="41" max="41" width="13.25" customWidth="1"/>
    <col min="42" max="42" width="13.5" customWidth="1"/>
    <col min="43" max="43" width="11.75" customWidth="1"/>
    <col min="45" max="45" width="10.375" customWidth="1"/>
    <col min="47" max="47" width="9.375"/>
    <col min="48" max="48" width="14.125" customWidth="1"/>
  </cols>
  <sheetData>
    <row r="1" s="1" customFormat="1" ht="27" spans="1:48">
      <c r="A1" s="3" t="s">
        <v>0</v>
      </c>
      <c r="B1" s="30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11" t="s">
        <v>50</v>
      </c>
      <c r="K1" s="11" t="s">
        <v>51</v>
      </c>
      <c r="L1" s="11" t="s">
        <v>52</v>
      </c>
      <c r="M1" s="11" t="s">
        <v>53</v>
      </c>
      <c r="N1" s="6" t="s">
        <v>10</v>
      </c>
      <c r="O1" s="11" t="s">
        <v>11</v>
      </c>
      <c r="P1" s="11" t="s">
        <v>54</v>
      </c>
      <c r="Q1" s="11" t="s">
        <v>12</v>
      </c>
      <c r="R1" s="11" t="s">
        <v>13</v>
      </c>
      <c r="S1" s="11" t="s">
        <v>55</v>
      </c>
      <c r="T1" s="11" t="s">
        <v>14</v>
      </c>
      <c r="U1" s="11" t="s">
        <v>56</v>
      </c>
      <c r="V1" s="13" t="s">
        <v>16</v>
      </c>
      <c r="W1" s="13" t="s">
        <v>57</v>
      </c>
      <c r="X1" s="13" t="s">
        <v>58</v>
      </c>
      <c r="Y1" s="13" t="s">
        <v>59</v>
      </c>
      <c r="Z1" s="13" t="s">
        <v>17</v>
      </c>
      <c r="AA1" s="13" t="s">
        <v>60</v>
      </c>
      <c r="AB1" s="13" t="s">
        <v>18</v>
      </c>
      <c r="AC1" s="13" t="s">
        <v>61</v>
      </c>
      <c r="AD1" s="13" t="s">
        <v>62</v>
      </c>
      <c r="AE1" s="13" t="s">
        <v>63</v>
      </c>
      <c r="AF1" s="13" t="s">
        <v>64</v>
      </c>
      <c r="AG1" s="13" t="s">
        <v>65</v>
      </c>
      <c r="AH1" s="13" t="s">
        <v>66</v>
      </c>
      <c r="AI1" s="13" t="s">
        <v>67</v>
      </c>
      <c r="AJ1" s="13" t="s">
        <v>68</v>
      </c>
      <c r="AK1" s="13" t="s">
        <v>19</v>
      </c>
      <c r="AL1" s="13" t="s">
        <v>20</v>
      </c>
      <c r="AM1" s="17" t="s">
        <v>22</v>
      </c>
      <c r="AN1" s="18" t="s">
        <v>23</v>
      </c>
      <c r="AO1" s="17" t="s">
        <v>24</v>
      </c>
      <c r="AP1" s="17" t="s">
        <v>25</v>
      </c>
      <c r="AQ1" s="17" t="s">
        <v>26</v>
      </c>
      <c r="AR1" s="17" t="s">
        <v>69</v>
      </c>
      <c r="AS1" s="17" t="s">
        <v>27</v>
      </c>
      <c r="AT1" s="17" t="s">
        <v>28</v>
      </c>
      <c r="AU1" s="17" t="s">
        <v>29</v>
      </c>
      <c r="AV1" s="35" t="s">
        <v>30</v>
      </c>
    </row>
    <row r="2" s="20" customFormat="1" ht="18" customHeight="1" spans="1:48">
      <c r="A2" s="31" t="s">
        <v>70</v>
      </c>
      <c r="B2" s="32" t="s">
        <v>71</v>
      </c>
      <c r="C2" s="32" t="s">
        <v>72</v>
      </c>
      <c r="D2" s="7" t="s">
        <v>73</v>
      </c>
      <c r="E2" s="7" t="s">
        <v>74</v>
      </c>
      <c r="F2" s="8">
        <v>42852</v>
      </c>
      <c r="G2" s="7" t="s">
        <v>35</v>
      </c>
      <c r="H2" s="8"/>
      <c r="I2" s="34" t="s">
        <v>36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4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6">
        <v>0</v>
      </c>
      <c r="AA2" s="14">
        <f t="shared" ref="AA2:AA6" si="2">ROUND(L2/N2*O2,2)</f>
        <v>0</v>
      </c>
      <c r="AB2" s="26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6">
        <v>126.46</v>
      </c>
      <c r="AN2" s="26">
        <v>0</v>
      </c>
      <c r="AO2" s="26">
        <v>0</v>
      </c>
      <c r="AP2" s="26">
        <v>0</v>
      </c>
      <c r="AQ2" s="26">
        <v>0</v>
      </c>
      <c r="AR2" s="26">
        <v>390.62</v>
      </c>
      <c r="AS2" s="26">
        <v>0</v>
      </c>
      <c r="AT2" s="26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75</v>
      </c>
      <c r="B3" s="33" t="s">
        <v>76</v>
      </c>
      <c r="C3" s="33" t="s">
        <v>77</v>
      </c>
      <c r="D3" s="7" t="s">
        <v>40</v>
      </c>
      <c r="E3" s="7" t="s">
        <v>74</v>
      </c>
      <c r="F3" s="8">
        <v>42964</v>
      </c>
      <c r="G3" s="7" t="s">
        <v>35</v>
      </c>
      <c r="H3" s="8"/>
      <c r="I3" s="34" t="s">
        <v>78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4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6">
        <v>0</v>
      </c>
      <c r="AA3" s="14">
        <f t="shared" si="2"/>
        <v>0</v>
      </c>
      <c r="AB3" s="26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6">
        <v>80.33</v>
      </c>
      <c r="AN3" s="26">
        <v>0</v>
      </c>
      <c r="AO3" s="26">
        <v>0</v>
      </c>
      <c r="AP3" s="26">
        <v>0</v>
      </c>
      <c r="AQ3" s="26">
        <v>0</v>
      </c>
      <c r="AR3" s="26">
        <v>0</v>
      </c>
      <c r="AS3" s="26">
        <v>55</v>
      </c>
      <c r="AT3" s="26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79</v>
      </c>
      <c r="B4" s="33" t="s">
        <v>80</v>
      </c>
      <c r="C4" s="33" t="s">
        <v>81</v>
      </c>
      <c r="D4" s="7" t="s">
        <v>40</v>
      </c>
      <c r="E4" s="7" t="s">
        <v>74</v>
      </c>
      <c r="F4" s="8">
        <v>42972</v>
      </c>
      <c r="G4" s="7" t="s">
        <v>41</v>
      </c>
      <c r="H4" s="8">
        <v>43531</v>
      </c>
      <c r="I4" s="34" t="s">
        <v>78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4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6">
        <v>0</v>
      </c>
      <c r="AA4" s="14">
        <f t="shared" si="2"/>
        <v>0</v>
      </c>
      <c r="AB4" s="26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6">
        <v>68.11</v>
      </c>
      <c r="AN4" s="26">
        <v>0</v>
      </c>
      <c r="AO4" s="26">
        <v>3</v>
      </c>
      <c r="AP4" s="26">
        <v>0</v>
      </c>
      <c r="AQ4" s="26">
        <v>0</v>
      </c>
      <c r="AR4" s="26">
        <v>0</v>
      </c>
      <c r="AS4" s="26">
        <v>110</v>
      </c>
      <c r="AT4" s="26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82</v>
      </c>
      <c r="B5" s="33" t="s">
        <v>83</v>
      </c>
      <c r="C5" s="33" t="s">
        <v>84</v>
      </c>
      <c r="D5" s="7" t="s">
        <v>40</v>
      </c>
      <c r="E5" s="7" t="s">
        <v>74</v>
      </c>
      <c r="F5" s="8">
        <v>43156</v>
      </c>
      <c r="G5" s="7" t="s">
        <v>35</v>
      </c>
      <c r="H5" s="8"/>
      <c r="I5" s="34" t="s">
        <v>36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4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6">
        <v>0</v>
      </c>
      <c r="AA5" s="14">
        <f t="shared" si="2"/>
        <v>0</v>
      </c>
      <c r="AB5" s="26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6">
        <v>10.2</v>
      </c>
      <c r="AN5" s="26">
        <v>0</v>
      </c>
      <c r="AO5" s="26">
        <v>0</v>
      </c>
      <c r="AP5" s="26">
        <v>0</v>
      </c>
      <c r="AQ5" s="26">
        <v>0</v>
      </c>
      <c r="AR5" s="26">
        <v>0</v>
      </c>
      <c r="AS5" s="26">
        <v>55</v>
      </c>
      <c r="AT5" s="26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85</v>
      </c>
      <c r="B6" s="33" t="s">
        <v>86</v>
      </c>
      <c r="C6" s="33" t="s">
        <v>87</v>
      </c>
      <c r="D6" s="7" t="s">
        <v>40</v>
      </c>
      <c r="E6" s="7" t="s">
        <v>74</v>
      </c>
      <c r="F6" s="8">
        <v>43198</v>
      </c>
      <c r="G6" s="7" t="s">
        <v>35</v>
      </c>
      <c r="H6" s="8"/>
      <c r="I6" s="34" t="s">
        <v>36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4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6">
        <v>0</v>
      </c>
      <c r="AA6" s="14">
        <f t="shared" si="2"/>
        <v>0</v>
      </c>
      <c r="AB6" s="26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6">
        <v>68.43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55</v>
      </c>
      <c r="AT6" s="26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E2:E6">
      <formula1>"1A,1B,1C,2A1,2A2,2B1,2B2,3A,3B,3C"</formula1>
    </dataValidation>
    <dataValidation type="list" allowBlank="1" showInputMessage="1" showErrorMessage="1" sqref="G2:G6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3.5" outlineLevelRow="5"/>
  <cols>
    <col min="1" max="26" width="12.5" customWidth="1"/>
    <col min="27" max="28" width="14.875" customWidth="1"/>
    <col min="29" max="33" width="12.5" customWidth="1"/>
    <col min="34" max="34" width="15.75" customWidth="1"/>
    <col min="35" max="48" width="12.5" customWidth="1"/>
    <col min="49" max="49" width="10.875" customWidth="1"/>
  </cols>
  <sheetData>
    <row r="1" s="1" customFormat="1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88</v>
      </c>
      <c r="I1" s="11" t="s">
        <v>89</v>
      </c>
      <c r="J1" s="11" t="s">
        <v>90</v>
      </c>
      <c r="K1" s="11" t="s">
        <v>91</v>
      </c>
      <c r="L1" s="6" t="s">
        <v>92</v>
      </c>
      <c r="M1" s="12" t="s">
        <v>93</v>
      </c>
      <c r="N1" s="12" t="s">
        <v>94</v>
      </c>
      <c r="O1" s="12" t="s">
        <v>95</v>
      </c>
      <c r="P1" s="12" t="s">
        <v>96</v>
      </c>
      <c r="Q1" s="12" t="s">
        <v>97</v>
      </c>
      <c r="R1" s="12" t="s">
        <v>98</v>
      </c>
      <c r="S1" s="12" t="s">
        <v>99</v>
      </c>
      <c r="T1" s="12" t="s">
        <v>100</v>
      </c>
      <c r="U1" s="13" t="s">
        <v>16</v>
      </c>
      <c r="V1" s="13" t="s">
        <v>57</v>
      </c>
      <c r="W1" s="13" t="s">
        <v>58</v>
      </c>
      <c r="X1" s="13" t="s">
        <v>59</v>
      </c>
      <c r="Y1" s="13" t="s">
        <v>17</v>
      </c>
      <c r="Z1" s="13" t="s">
        <v>60</v>
      </c>
      <c r="AA1" s="13" t="s">
        <v>18</v>
      </c>
      <c r="AB1" s="13" t="s">
        <v>61</v>
      </c>
      <c r="AC1" s="13" t="s">
        <v>101</v>
      </c>
      <c r="AD1" s="13" t="s">
        <v>102</v>
      </c>
      <c r="AE1" s="13" t="s">
        <v>63</v>
      </c>
      <c r="AF1" s="13" t="s">
        <v>64</v>
      </c>
      <c r="AG1" s="13" t="s">
        <v>65</v>
      </c>
      <c r="AH1" s="13" t="s">
        <v>66</v>
      </c>
      <c r="AI1" s="13" t="s">
        <v>67</v>
      </c>
      <c r="AJ1" s="13" t="s">
        <v>68</v>
      </c>
      <c r="AK1" s="13" t="s">
        <v>19</v>
      </c>
      <c r="AL1" s="13" t="s">
        <v>20</v>
      </c>
      <c r="AM1" s="17" t="s">
        <v>103</v>
      </c>
      <c r="AN1" s="18" t="s">
        <v>104</v>
      </c>
      <c r="AO1" s="17" t="s">
        <v>105</v>
      </c>
      <c r="AP1" s="17" t="s">
        <v>106</v>
      </c>
      <c r="AQ1" s="17" t="s">
        <v>107</v>
      </c>
      <c r="AR1" s="17" t="s">
        <v>108</v>
      </c>
      <c r="AS1" s="17" t="s">
        <v>109</v>
      </c>
      <c r="AT1" s="17" t="s">
        <v>110</v>
      </c>
      <c r="AU1" s="11" t="s">
        <v>30</v>
      </c>
      <c r="AV1" s="11" t="s">
        <v>111</v>
      </c>
      <c r="AW1" s="11" t="s">
        <v>112</v>
      </c>
      <c r="AX1" s="27"/>
    </row>
    <row r="2" s="20" customFormat="1" ht="18" customHeight="1" spans="1:50">
      <c r="A2" s="7" t="s">
        <v>113</v>
      </c>
      <c r="B2" s="7" t="s">
        <v>40</v>
      </c>
      <c r="C2" s="7" t="s">
        <v>74</v>
      </c>
      <c r="D2" s="8">
        <v>43204</v>
      </c>
      <c r="E2" s="7" t="s">
        <v>35</v>
      </c>
      <c r="F2" s="8" t="s">
        <v>114</v>
      </c>
      <c r="G2" s="9" t="s">
        <v>115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4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6">
        <v>0</v>
      </c>
      <c r="Z2" s="14">
        <f>ROUND(J2/L2*M2,2)</f>
        <v>0</v>
      </c>
      <c r="AA2" s="26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4">
        <v>0</v>
      </c>
      <c r="AL2" s="14">
        <f>SUM(U2:AK2)</f>
        <v>1826.34</v>
      </c>
      <c r="AM2" s="24">
        <v>26.45</v>
      </c>
      <c r="AN2" s="26">
        <v>0</v>
      </c>
      <c r="AO2" s="24">
        <v>0</v>
      </c>
      <c r="AP2" s="26">
        <v>0</v>
      </c>
      <c r="AQ2" s="26">
        <v>0</v>
      </c>
      <c r="AR2" s="26">
        <v>55</v>
      </c>
      <c r="AS2" s="26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28"/>
    </row>
    <row r="3" s="20" customFormat="1" ht="18" customHeight="1" spans="1:50">
      <c r="A3" s="7" t="s">
        <v>116</v>
      </c>
      <c r="B3" s="7" t="s">
        <v>117</v>
      </c>
      <c r="C3" s="7" t="s">
        <v>74</v>
      </c>
      <c r="D3" s="8">
        <v>43204</v>
      </c>
      <c r="E3" s="7" t="s">
        <v>35</v>
      </c>
      <c r="F3" s="8" t="s">
        <v>114</v>
      </c>
      <c r="G3" s="9" t="s">
        <v>115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4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6">
        <v>0</v>
      </c>
      <c r="Z3" s="14">
        <f>ROUND(J3/L3*M3,2)</f>
        <v>0</v>
      </c>
      <c r="AA3" s="26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4">
        <v>0</v>
      </c>
      <c r="AL3" s="14">
        <f>SUM(U3:AK3)</f>
        <v>2331.18</v>
      </c>
      <c r="AM3" s="24">
        <v>106.14</v>
      </c>
      <c r="AN3" s="26">
        <v>0</v>
      </c>
      <c r="AO3" s="24">
        <v>0</v>
      </c>
      <c r="AP3" s="26">
        <v>0</v>
      </c>
      <c r="AQ3" s="26">
        <v>0</v>
      </c>
      <c r="AR3" s="26">
        <v>55</v>
      </c>
      <c r="AS3" s="26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28"/>
    </row>
    <row r="4" s="20" customFormat="1" ht="18" customHeight="1" spans="1:50">
      <c r="A4" s="7" t="s">
        <v>118</v>
      </c>
      <c r="B4" s="7" t="s">
        <v>40</v>
      </c>
      <c r="C4" s="7" t="s">
        <v>119</v>
      </c>
      <c r="D4" s="8">
        <v>43350</v>
      </c>
      <c r="E4" s="7" t="s">
        <v>35</v>
      </c>
      <c r="F4" s="8" t="s">
        <v>114</v>
      </c>
      <c r="G4" s="9" t="s">
        <v>115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4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6">
        <v>0</v>
      </c>
      <c r="Z4" s="14">
        <f>ROUND(J4/L4*M4,2)</f>
        <v>0</v>
      </c>
      <c r="AA4" s="26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4">
        <v>0</v>
      </c>
      <c r="AL4" s="14">
        <f>SUM(U4:AK4)</f>
        <v>1445.5</v>
      </c>
      <c r="AM4" s="24">
        <v>28.88</v>
      </c>
      <c r="AN4" s="26">
        <v>0</v>
      </c>
      <c r="AO4" s="24">
        <v>0</v>
      </c>
      <c r="AP4" s="26">
        <v>0</v>
      </c>
      <c r="AQ4" s="26">
        <v>0</v>
      </c>
      <c r="AR4" s="26">
        <v>55</v>
      </c>
      <c r="AS4" s="26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28"/>
    </row>
    <row r="5" s="20" customFormat="1" ht="18" customHeight="1" spans="1:50">
      <c r="A5" s="7" t="s">
        <v>120</v>
      </c>
      <c r="B5" s="7" t="s">
        <v>40</v>
      </c>
      <c r="C5" s="7" t="s">
        <v>119</v>
      </c>
      <c r="D5" s="8">
        <v>43351</v>
      </c>
      <c r="E5" s="7" t="s">
        <v>35</v>
      </c>
      <c r="F5" s="8" t="s">
        <v>114</v>
      </c>
      <c r="G5" s="9" t="s">
        <v>115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4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6">
        <v>0</v>
      </c>
      <c r="Z5" s="14">
        <f>ROUND(J5/L5*M5,2)</f>
        <v>0</v>
      </c>
      <c r="AA5" s="26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4">
        <v>0</v>
      </c>
      <c r="AL5" s="14">
        <f>SUM(U5:AK5)</f>
        <v>2246.03</v>
      </c>
      <c r="AM5" s="24">
        <v>0</v>
      </c>
      <c r="AN5" s="26">
        <v>0</v>
      </c>
      <c r="AO5" s="24">
        <v>0</v>
      </c>
      <c r="AP5" s="26">
        <v>0</v>
      </c>
      <c r="AQ5" s="26">
        <v>0</v>
      </c>
      <c r="AR5" s="26">
        <v>55</v>
      </c>
      <c r="AS5" s="26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28"/>
    </row>
    <row r="6" spans="20:49">
      <c r="T6" s="25">
        <f t="shared" ref="T6:AV6" si="0">SUM(T2:T5)</f>
        <v>1500</v>
      </c>
      <c r="U6" s="25">
        <f t="shared" si="0"/>
        <v>4596.25</v>
      </c>
      <c r="V6" s="25">
        <f t="shared" si="0"/>
        <v>0</v>
      </c>
      <c r="W6" s="25">
        <f t="shared" si="0"/>
        <v>912.51</v>
      </c>
      <c r="X6" s="25">
        <f t="shared" si="0"/>
        <v>0</v>
      </c>
      <c r="Y6" s="25">
        <f t="shared" si="0"/>
        <v>0</v>
      </c>
      <c r="Z6" s="25">
        <f t="shared" si="0"/>
        <v>0</v>
      </c>
      <c r="AA6" s="25">
        <f t="shared" si="0"/>
        <v>0</v>
      </c>
      <c r="AB6" s="25">
        <f t="shared" si="0"/>
        <v>165</v>
      </c>
      <c r="AC6" s="25">
        <f t="shared" si="0"/>
        <v>756.9</v>
      </c>
      <c r="AD6" s="25">
        <f t="shared" si="0"/>
        <v>1418.39</v>
      </c>
      <c r="AE6" s="25">
        <f t="shared" si="0"/>
        <v>0</v>
      </c>
      <c r="AF6" s="25">
        <f t="shared" si="0"/>
        <v>0</v>
      </c>
      <c r="AG6" s="25">
        <f t="shared" si="0"/>
        <v>0</v>
      </c>
      <c r="AH6" s="25">
        <f t="shared" si="0"/>
        <v>0</v>
      </c>
      <c r="AI6" s="25">
        <f t="shared" si="0"/>
        <v>0</v>
      </c>
      <c r="AJ6" s="25">
        <f t="shared" si="0"/>
        <v>0</v>
      </c>
      <c r="AK6" s="25">
        <f t="shared" si="0"/>
        <v>0</v>
      </c>
      <c r="AL6" s="25">
        <f t="shared" si="0"/>
        <v>7849.05</v>
      </c>
      <c r="AM6" s="25">
        <f t="shared" si="0"/>
        <v>161.47</v>
      </c>
      <c r="AN6" s="25">
        <f t="shared" si="0"/>
        <v>0</v>
      </c>
      <c r="AO6" s="25">
        <f t="shared" si="0"/>
        <v>0</v>
      </c>
      <c r="AP6" s="25">
        <f t="shared" si="0"/>
        <v>0</v>
      </c>
      <c r="AQ6" s="25">
        <f t="shared" si="0"/>
        <v>0</v>
      </c>
      <c r="AR6" s="25">
        <f t="shared" si="0"/>
        <v>220</v>
      </c>
      <c r="AS6" s="25">
        <f t="shared" si="0"/>
        <v>0</v>
      </c>
      <c r="AT6" s="25">
        <f t="shared" si="0"/>
        <v>381.47</v>
      </c>
      <c r="AU6" s="25">
        <f t="shared" si="0"/>
        <v>7467.58</v>
      </c>
      <c r="AV6" s="25">
        <f t="shared" si="0"/>
        <v>3620.48</v>
      </c>
      <c r="AW6" s="25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C2:C3">
      <formula1>"1A,1B,1C,2A1,2A2,2B1,2B2,3A,3B,3C"</formula1>
    </dataValidation>
    <dataValidation type="list" allowBlank="1" showInputMessage="1" showErrorMessage="1" sqref="E2:E5">
      <formula1>"在职,离职,自离,辞退"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3.5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7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121</v>
      </c>
      <c r="I1" s="11" t="s">
        <v>92</v>
      </c>
      <c r="J1" s="12" t="s">
        <v>93</v>
      </c>
      <c r="K1" s="12" t="s">
        <v>95</v>
      </c>
      <c r="L1" s="12" t="s">
        <v>96</v>
      </c>
      <c r="M1" s="12" t="s">
        <v>99</v>
      </c>
      <c r="N1" s="12" t="s">
        <v>122</v>
      </c>
      <c r="O1" s="13" t="s">
        <v>123</v>
      </c>
      <c r="P1" s="13" t="s">
        <v>124</v>
      </c>
      <c r="Q1" s="13" t="s">
        <v>125</v>
      </c>
      <c r="R1" s="13" t="s">
        <v>126</v>
      </c>
      <c r="S1" s="13" t="s">
        <v>127</v>
      </c>
      <c r="T1" s="13" t="s">
        <v>128</v>
      </c>
      <c r="U1" s="17" t="s">
        <v>103</v>
      </c>
      <c r="V1" s="18" t="s">
        <v>104</v>
      </c>
      <c r="W1" s="17" t="s">
        <v>105</v>
      </c>
      <c r="X1" s="17" t="s">
        <v>106</v>
      </c>
      <c r="Y1" s="17" t="s">
        <v>107</v>
      </c>
      <c r="Z1" s="17" t="s">
        <v>108</v>
      </c>
      <c r="AA1" s="17" t="s">
        <v>109</v>
      </c>
      <c r="AB1" s="17" t="s">
        <v>110</v>
      </c>
      <c r="AC1" s="11" t="s">
        <v>30</v>
      </c>
    </row>
    <row r="2" s="2" customFormat="1" ht="18.75" customHeight="1" spans="1:29">
      <c r="A2" s="7" t="s">
        <v>129</v>
      </c>
      <c r="B2" s="7" t="s">
        <v>40</v>
      </c>
      <c r="C2" s="7" t="s">
        <v>34</v>
      </c>
      <c r="D2" s="8" t="s">
        <v>130</v>
      </c>
      <c r="E2" s="7" t="s">
        <v>41</v>
      </c>
      <c r="F2" s="8" t="s">
        <v>131</v>
      </c>
      <c r="G2" s="9" t="s">
        <v>115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132</v>
      </c>
      <c r="B3" s="7" t="s">
        <v>40</v>
      </c>
      <c r="C3" s="7" t="s">
        <v>34</v>
      </c>
      <c r="D3" s="8" t="s">
        <v>133</v>
      </c>
      <c r="E3" s="7" t="s">
        <v>35</v>
      </c>
      <c r="F3" s="8" t="s">
        <v>114</v>
      </c>
      <c r="G3" s="9" t="s">
        <v>115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134</v>
      </c>
      <c r="B4" s="7" t="s">
        <v>40</v>
      </c>
      <c r="C4" s="7" t="s">
        <v>34</v>
      </c>
      <c r="D4" s="8" t="s">
        <v>133</v>
      </c>
      <c r="E4" s="7" t="s">
        <v>35</v>
      </c>
      <c r="F4" s="8" t="s">
        <v>114</v>
      </c>
      <c r="G4" s="9" t="s">
        <v>115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北风技术</cp:lastModifiedBy>
  <dcterms:created xsi:type="dcterms:W3CDTF">2006-09-16T00:00:00Z</dcterms:created>
  <dcterms:modified xsi:type="dcterms:W3CDTF">2021-01-13T08:24:04Z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