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firstSheet="6" activeTab="10"/>
  </bookViews>
  <sheets>
    <sheet name="建筑概算表" sheetId="1" r:id="rId1"/>
    <sheet name="机电概算表" sheetId="4" r:id="rId2"/>
    <sheet name="金结概算表" sheetId="5" r:id="rId3"/>
    <sheet name="施工临时概算表" sheetId="6" r:id="rId4"/>
    <sheet name="独立费" sheetId="7" r:id="rId5"/>
    <sheet name="工程部分概算表" sheetId="8" r:id="rId6"/>
    <sheet name="工程概算总表" sheetId="9" r:id="rId7"/>
    <sheet name="建筑工程单价表" sheetId="2" r:id="rId8"/>
    <sheet name="建筑工程单价汇总表" sheetId="3" r:id="rId9"/>
    <sheet name="安装工程单价表" sheetId="12" r:id="rId10"/>
    <sheet name="安装工程单价汇总表" sheetId="10" r:id="rId11"/>
    <sheet name="主要材料预算价格汇总表" sheetId="13" r:id="rId12"/>
    <sheet name="次要材料预算价格汇总表" sheetId="14" r:id="rId13"/>
    <sheet name="施工机械台时费汇总表" sheetId="15" r:id="rId14"/>
    <sheet name="主要工程量汇总表" sheetId="16" r:id="rId15"/>
    <sheet name="主要材料量汇总表" sheetId="17" r:id="rId16"/>
    <sheet name="工时数量汇总表" sheetId="18" r:id="rId17"/>
    <sheet name="人工预算单价计算表" sheetId="19" r:id="rId18"/>
    <sheet name="主要材料运输费用计算表" sheetId="20" r:id="rId19"/>
    <sheet name="主要材料预算价格计算表" sheetId="21" r:id="rId20"/>
    <sheet name="混凝土材料单价计算表" sheetId="22" r:id="rId21"/>
    <sheet name="费率表" sheetId="23" r:id="rId22"/>
  </sheets>
  <definedNames>
    <definedName name="_xlnm.Print_Titles" localSheetId="0">建筑概算表!$2:$2</definedName>
    <definedName name="_xlnm.Print_Titles" localSheetId="8">建筑工程单价汇总表!$3:$6</definedName>
  </definedNames>
  <calcPr calcId="145621"/>
</workbook>
</file>

<file path=xl/calcChain.xml><?xml version="1.0" encoding="utf-8"?>
<calcChain xmlns="http://schemas.openxmlformats.org/spreadsheetml/2006/main">
  <c r="K5" i="21" l="1"/>
  <c r="J5" i="21"/>
  <c r="I5" i="21"/>
  <c r="H5" i="21"/>
  <c r="G5" i="21"/>
  <c r="F5" i="21"/>
  <c r="K4" i="21"/>
  <c r="J4" i="21"/>
  <c r="I4" i="21"/>
  <c r="H4" i="21"/>
  <c r="G4" i="21"/>
  <c r="F4" i="21"/>
</calcChain>
</file>

<file path=xl/sharedStrings.xml><?xml version="1.0" encoding="utf-8"?>
<sst xmlns="http://schemas.openxmlformats.org/spreadsheetml/2006/main" count="436" uniqueCount="286">
  <si>
    <t>建筑工程概算表</t>
    <phoneticPr fontId="1" type="noConversion"/>
  </si>
  <si>
    <t>序号</t>
    <phoneticPr fontId="1" type="noConversion"/>
  </si>
  <si>
    <t>工程或费用名称</t>
    <phoneticPr fontId="1" type="noConversion"/>
  </si>
  <si>
    <t>单位</t>
    <phoneticPr fontId="1" type="noConversion"/>
  </si>
  <si>
    <t>数量</t>
    <phoneticPr fontId="1" type="noConversion"/>
  </si>
  <si>
    <t>定额编号</t>
    <phoneticPr fontId="1" type="noConversion"/>
  </si>
  <si>
    <t>单价（元）</t>
    <phoneticPr fontId="1" type="noConversion"/>
  </si>
  <si>
    <t>合价（元）</t>
    <phoneticPr fontId="1" type="noConversion"/>
  </si>
  <si>
    <t>定额编号：</t>
    <phoneticPr fontId="1" type="noConversion"/>
  </si>
  <si>
    <t>定额单位：</t>
    <phoneticPr fontId="1" type="noConversion"/>
  </si>
  <si>
    <t>序号</t>
    <phoneticPr fontId="1" type="noConversion"/>
  </si>
  <si>
    <t>编号</t>
    <phoneticPr fontId="1" type="noConversion"/>
  </si>
  <si>
    <t>名称及规格</t>
    <phoneticPr fontId="1" type="noConversion"/>
  </si>
  <si>
    <t>单位</t>
    <phoneticPr fontId="1" type="noConversion"/>
  </si>
  <si>
    <t>数量</t>
    <phoneticPr fontId="1" type="noConversion"/>
  </si>
  <si>
    <t>单价（元）</t>
    <phoneticPr fontId="1" type="noConversion"/>
  </si>
  <si>
    <t>合价（元）</t>
    <phoneticPr fontId="1" type="noConversion"/>
  </si>
  <si>
    <t>价差（元）</t>
    <phoneticPr fontId="1" type="noConversion"/>
  </si>
  <si>
    <t>直接费</t>
  </si>
  <si>
    <t>基本直接费</t>
  </si>
  <si>
    <t>人工费</t>
  </si>
  <si>
    <t>材料费</t>
  </si>
  <si>
    <t>机械使用费</t>
  </si>
  <si>
    <t>其他直接费</t>
  </si>
  <si>
    <t>间接费</t>
  </si>
  <si>
    <t>价差</t>
  </si>
  <si>
    <t>税金</t>
  </si>
  <si>
    <t>建筑工程单价汇总表</t>
  </si>
  <si>
    <t>单位：元</t>
  </si>
  <si>
    <t>序号</t>
  </si>
  <si>
    <t>工程名称</t>
  </si>
  <si>
    <t>单位</t>
  </si>
  <si>
    <t>单价（元）</t>
  </si>
  <si>
    <t>其中</t>
  </si>
  <si>
    <t>定额编号</t>
    <phoneticPr fontId="1" type="noConversion"/>
  </si>
  <si>
    <t>利润</t>
    <phoneticPr fontId="1" type="noConversion"/>
  </si>
  <si>
    <t>名称及规格</t>
    <phoneticPr fontId="1" type="noConversion"/>
  </si>
  <si>
    <t>设备单价（元）</t>
    <phoneticPr fontId="1" type="noConversion"/>
  </si>
  <si>
    <t>安装单价（元）</t>
    <phoneticPr fontId="1" type="noConversion"/>
  </si>
  <si>
    <t>设备合价（元）</t>
    <phoneticPr fontId="1" type="noConversion"/>
  </si>
  <si>
    <t>安装合价（元）</t>
    <phoneticPr fontId="1" type="noConversion"/>
  </si>
  <si>
    <t>机电设备及安装工程概算表</t>
    <phoneticPr fontId="1" type="noConversion"/>
  </si>
  <si>
    <t>金属结构设备及安装工程概算表</t>
    <phoneticPr fontId="1" type="noConversion"/>
  </si>
  <si>
    <t>施工临时工程概算表</t>
    <phoneticPr fontId="1" type="noConversion"/>
  </si>
  <si>
    <t>独立费用</t>
    <phoneticPr fontId="1" type="noConversion"/>
  </si>
  <si>
    <t>序号</t>
    <phoneticPr fontId="1" type="noConversion"/>
  </si>
  <si>
    <t>费用名称</t>
    <phoneticPr fontId="1" type="noConversion"/>
  </si>
  <si>
    <t>计算基础（元）</t>
    <phoneticPr fontId="1" type="noConversion"/>
  </si>
  <si>
    <t>费率%</t>
    <phoneticPr fontId="1" type="noConversion"/>
  </si>
  <si>
    <t>合价（元）</t>
    <phoneticPr fontId="1" type="noConversion"/>
  </si>
  <si>
    <t>序号</t>
    <phoneticPr fontId="1" type="noConversion"/>
  </si>
  <si>
    <t>工程或费用名称</t>
    <phoneticPr fontId="1" type="noConversion"/>
  </si>
  <si>
    <t>建安工程费</t>
    <phoneticPr fontId="1" type="noConversion"/>
  </si>
  <si>
    <t>设备购置费</t>
    <phoneticPr fontId="1" type="noConversion"/>
  </si>
  <si>
    <t>独立费用</t>
    <phoneticPr fontId="1" type="noConversion"/>
  </si>
  <si>
    <t>合计</t>
    <phoneticPr fontId="1" type="noConversion"/>
  </si>
  <si>
    <t>占一至五部分投资比例(%)</t>
    <phoneticPr fontId="1" type="noConversion"/>
  </si>
  <si>
    <t>单位：万元</t>
    <phoneticPr fontId="1" type="noConversion"/>
  </si>
  <si>
    <t xml:space="preserve">                工程部分概算表</t>
    <phoneticPr fontId="1" type="noConversion"/>
  </si>
  <si>
    <t xml:space="preserve">              工程概算总表</t>
    <phoneticPr fontId="1" type="noConversion"/>
  </si>
  <si>
    <t>安装工程单价汇总表</t>
    <phoneticPr fontId="1" type="noConversion"/>
  </si>
  <si>
    <t>台</t>
    <phoneticPr fontId="1" type="noConversion"/>
  </si>
  <si>
    <t>未计价装置性材料费</t>
    <phoneticPr fontId="1" type="noConversion"/>
  </si>
  <si>
    <t>适用范围/工作内容：无</t>
    <phoneticPr fontId="1" type="noConversion"/>
  </si>
  <si>
    <t>主要材料预算价格汇总表</t>
    <phoneticPr fontId="1" type="noConversion"/>
  </si>
  <si>
    <t>序号</t>
    <phoneticPr fontId="1" type="noConversion"/>
  </si>
  <si>
    <t>名称及规格</t>
    <phoneticPr fontId="1" type="noConversion"/>
  </si>
  <si>
    <t>单位</t>
    <phoneticPr fontId="1" type="noConversion"/>
  </si>
  <si>
    <t>预算价格</t>
    <phoneticPr fontId="1" type="noConversion"/>
  </si>
  <si>
    <t>原价</t>
    <phoneticPr fontId="1" type="noConversion"/>
  </si>
  <si>
    <t>运杂费</t>
    <phoneticPr fontId="1" type="noConversion"/>
  </si>
  <si>
    <t>运输保险费</t>
    <phoneticPr fontId="1" type="noConversion"/>
  </si>
  <si>
    <t>采购及保管费</t>
    <phoneticPr fontId="1" type="noConversion"/>
  </si>
  <si>
    <t>单位：元</t>
    <phoneticPr fontId="1" type="noConversion"/>
  </si>
  <si>
    <t>次要材料预算价格汇总表</t>
    <phoneticPr fontId="1" type="noConversion"/>
  </si>
  <si>
    <t>合计</t>
    <phoneticPr fontId="1" type="noConversion"/>
  </si>
  <si>
    <t>施工机械台时费汇总表</t>
    <phoneticPr fontId="1" type="noConversion"/>
  </si>
  <si>
    <t>台时费</t>
    <phoneticPr fontId="1" type="noConversion"/>
  </si>
  <si>
    <t>折旧费</t>
    <phoneticPr fontId="1" type="noConversion"/>
  </si>
  <si>
    <t>修理及替换设备费</t>
    <phoneticPr fontId="1" type="noConversion"/>
  </si>
  <si>
    <t>安拆费</t>
    <phoneticPr fontId="1" type="noConversion"/>
  </si>
  <si>
    <t>人工费</t>
    <phoneticPr fontId="1" type="noConversion"/>
  </si>
  <si>
    <t>燃料动力费</t>
    <phoneticPr fontId="1" type="noConversion"/>
  </si>
  <si>
    <t>主要工程量汇总表</t>
    <phoneticPr fontId="1" type="noConversion"/>
  </si>
  <si>
    <t>主要材料量汇总表</t>
    <phoneticPr fontId="1" type="noConversion"/>
  </si>
  <si>
    <t>项目</t>
    <phoneticPr fontId="1" type="noConversion"/>
  </si>
  <si>
    <t>工时数量汇总表</t>
    <phoneticPr fontId="1" type="noConversion"/>
  </si>
  <si>
    <t>工时数量</t>
    <phoneticPr fontId="1" type="noConversion"/>
  </si>
  <si>
    <t>备注</t>
    <phoneticPr fontId="1" type="noConversion"/>
  </si>
  <si>
    <t>工程性质：</t>
    <phoneticPr fontId="1" type="noConversion"/>
  </si>
  <si>
    <t>地区类别：</t>
    <phoneticPr fontId="1" type="noConversion"/>
  </si>
  <si>
    <t>人工等级</t>
    <phoneticPr fontId="1" type="noConversion"/>
  </si>
  <si>
    <t>单位</t>
    <phoneticPr fontId="1" type="noConversion"/>
  </si>
  <si>
    <t>采用单价(元)</t>
    <phoneticPr fontId="1" type="noConversion"/>
  </si>
  <si>
    <t>单价(元)</t>
    <phoneticPr fontId="1" type="noConversion"/>
  </si>
  <si>
    <t>主要材料运输费用计算表</t>
    <phoneticPr fontId="1" type="noConversion"/>
  </si>
  <si>
    <t>材料名称：</t>
    <phoneticPr fontId="1" type="noConversion"/>
  </si>
  <si>
    <t>单位：</t>
    <phoneticPr fontId="1" type="noConversion"/>
  </si>
  <si>
    <t>单位毛重(t/单位)：</t>
    <phoneticPr fontId="1" type="noConversion"/>
  </si>
  <si>
    <t>运输方式</t>
    <phoneticPr fontId="1" type="noConversion"/>
  </si>
  <si>
    <t>起讫地点</t>
    <phoneticPr fontId="1" type="noConversion"/>
  </si>
  <si>
    <t>运距(km)</t>
    <phoneticPr fontId="1" type="noConversion"/>
  </si>
  <si>
    <t>运价(元/t·km)</t>
    <phoneticPr fontId="1" type="noConversion"/>
  </si>
  <si>
    <t>上站费(元/t)</t>
    <phoneticPr fontId="1" type="noConversion"/>
  </si>
  <si>
    <t>转站费(元/t)</t>
    <phoneticPr fontId="1" type="noConversion"/>
  </si>
  <si>
    <t>装卸费(元/t)</t>
    <phoneticPr fontId="1" type="noConversion"/>
  </si>
  <si>
    <t>基价(元/t)</t>
    <phoneticPr fontId="1" type="noConversion"/>
  </si>
  <si>
    <t>装载系数</t>
    <phoneticPr fontId="1" type="noConversion"/>
  </si>
  <si>
    <t>运费(元/t)</t>
    <phoneticPr fontId="1" type="noConversion"/>
  </si>
  <si>
    <t>主要材料预算价格计算表</t>
    <phoneticPr fontId="1" type="noConversion"/>
  </si>
  <si>
    <t>编号</t>
    <phoneticPr fontId="1" type="noConversion"/>
  </si>
  <si>
    <t>名称及规格</t>
    <phoneticPr fontId="1" type="noConversion"/>
  </si>
  <si>
    <t>原价依据</t>
    <phoneticPr fontId="1" type="noConversion"/>
  </si>
  <si>
    <t>单位毛重(t)</t>
    <phoneticPr fontId="1" type="noConversion"/>
  </si>
  <si>
    <t>每吨运费(元)</t>
    <phoneticPr fontId="1" type="noConversion"/>
  </si>
  <si>
    <t>原价</t>
    <phoneticPr fontId="1" type="noConversion"/>
  </si>
  <si>
    <t>运杂费</t>
    <phoneticPr fontId="1" type="noConversion"/>
  </si>
  <si>
    <t>采购及保管费</t>
    <phoneticPr fontId="1" type="noConversion"/>
  </si>
  <si>
    <t>运输保险费</t>
    <phoneticPr fontId="1" type="noConversion"/>
  </si>
  <si>
    <t>预算价格</t>
    <phoneticPr fontId="1" type="noConversion"/>
  </si>
  <si>
    <t>价格(元)</t>
    <phoneticPr fontId="1" type="noConversion"/>
  </si>
  <si>
    <t>预算量</t>
    <phoneticPr fontId="1" type="noConversion"/>
  </si>
  <si>
    <t>水泥(kg)</t>
    <phoneticPr fontId="1" type="noConversion"/>
  </si>
  <si>
    <t>砂(m3)</t>
    <phoneticPr fontId="1" type="noConversion"/>
  </si>
  <si>
    <t>石(m3)</t>
    <phoneticPr fontId="1" type="noConversion"/>
  </si>
  <si>
    <t>水(m3)</t>
    <phoneticPr fontId="1" type="noConversion"/>
  </si>
  <si>
    <t>混凝土材料单价计算表</t>
    <phoneticPr fontId="1" type="noConversion"/>
  </si>
  <si>
    <t>人工预算单价计算表</t>
    <phoneticPr fontId="1" type="noConversion"/>
  </si>
  <si>
    <t>水泥32.5号</t>
  </si>
  <si>
    <t>t</t>
  </si>
  <si>
    <t>水泥42.5号</t>
  </si>
  <si>
    <t>钢筋</t>
  </si>
  <si>
    <t>中砂</t>
  </si>
  <si>
    <t>m3</t>
  </si>
  <si>
    <t>块石</t>
  </si>
  <si>
    <t>碎石</t>
  </si>
  <si>
    <t>卵石</t>
  </si>
  <si>
    <t>组合钢模板</t>
  </si>
  <si>
    <t>㎏</t>
  </si>
  <si>
    <t>型钢</t>
  </si>
  <si>
    <t>kg</t>
  </si>
  <si>
    <t>钢垫板</t>
  </si>
  <si>
    <t>钢板</t>
  </si>
  <si>
    <t>木材</t>
  </si>
  <si>
    <t>炸药</t>
  </si>
  <si>
    <t>汽油</t>
  </si>
  <si>
    <t>柴油</t>
  </si>
  <si>
    <t>合金钻头</t>
  </si>
  <si>
    <t>个</t>
  </si>
  <si>
    <t>雷管</t>
  </si>
  <si>
    <t>导线 火线</t>
  </si>
  <si>
    <t>m</t>
  </si>
  <si>
    <t>电线</t>
  </si>
  <si>
    <t>M10砂浆</t>
  </si>
  <si>
    <t>卡扣件</t>
  </si>
  <si>
    <t>铁件</t>
  </si>
  <si>
    <t>电焊条</t>
  </si>
  <si>
    <t>铁丝</t>
  </si>
  <si>
    <t>垫铁</t>
  </si>
  <si>
    <t>变压器油</t>
  </si>
  <si>
    <t>油漆</t>
  </si>
  <si>
    <t>镀锌螺栓M10～16×70～140</t>
  </si>
  <si>
    <t>套</t>
  </si>
  <si>
    <t>滤油纸300×300</t>
  </si>
  <si>
    <t>张</t>
  </si>
  <si>
    <t>石棉布</t>
  </si>
  <si>
    <t>m2</t>
  </si>
  <si>
    <t>枕木</t>
  </si>
  <si>
    <t>根</t>
  </si>
  <si>
    <t>氧气</t>
  </si>
  <si>
    <t>乙炔气</t>
  </si>
  <si>
    <t>镀锌铁丝8#-10#</t>
  </si>
  <si>
    <t>机油</t>
  </si>
  <si>
    <t>黄油</t>
  </si>
  <si>
    <t>黏土</t>
  </si>
  <si>
    <t>草袋</t>
  </si>
  <si>
    <t>单斗挖掘机油动1.0m3</t>
  </si>
  <si>
    <t>装载机轮胎式1.5m3</t>
  </si>
  <si>
    <t>推土机59.0kw</t>
  </si>
  <si>
    <t>自卸汽车载重量8.0t</t>
  </si>
  <si>
    <t>风钻手持式</t>
  </si>
  <si>
    <t>推土机88.0kw</t>
  </si>
  <si>
    <t>蛙式夯实机2.8kw</t>
  </si>
  <si>
    <t>混凝土搅拌机出料0.40m3</t>
  </si>
  <si>
    <t>胶轮车</t>
  </si>
  <si>
    <t>振捣器插入式功率1.1kw</t>
  </si>
  <si>
    <t>风(砂)水枪耗风量6.0m3</t>
  </si>
  <si>
    <t>混凝土输送泵输出量30m3</t>
  </si>
  <si>
    <t>振捣器插入式功率1.5kw</t>
  </si>
  <si>
    <t>变频机组容量8.5KVA</t>
  </si>
  <si>
    <t>钢筋切断机功率20.0kw</t>
  </si>
  <si>
    <t>载重汽车载重量5.0t</t>
  </si>
  <si>
    <t>电焊机交流25.0kVA</t>
  </si>
  <si>
    <t>钢筋调直机功率4~14kw</t>
  </si>
  <si>
    <t>钢筋弯曲机Φ6~40</t>
  </si>
  <si>
    <t>对焊机电阻型150kVA</t>
  </si>
  <si>
    <t>塔式起重机起重量10.0t</t>
  </si>
  <si>
    <t>汽车起重机起重量5.0t</t>
  </si>
  <si>
    <t>压力滤油机150型</t>
  </si>
  <si>
    <t>土方开挖(m3)</t>
  </si>
  <si>
    <t>石方开挖(m3)</t>
  </si>
  <si>
    <t>土石方回填(m3)</t>
  </si>
  <si>
    <t>砌石(m3)</t>
  </si>
  <si>
    <t>混凝土(m3)</t>
  </si>
  <si>
    <t>模板(m2)</t>
  </si>
  <si>
    <t>钢筋(t)</t>
  </si>
  <si>
    <t>细部结构(m3)</t>
  </si>
  <si>
    <t>PVC排水管(m)</t>
  </si>
  <si>
    <t>X水闸工程</t>
  </si>
  <si>
    <t>水泥(t)</t>
  </si>
  <si>
    <t>中砂(m3)</t>
  </si>
  <si>
    <t>块石(m3)</t>
  </si>
  <si>
    <t>碎石(m3)</t>
  </si>
  <si>
    <t>卵石(m3)</t>
  </si>
  <si>
    <t>钢材(kg)</t>
  </si>
  <si>
    <t>木材(m3)</t>
  </si>
  <si>
    <t>炸药(kg)</t>
  </si>
  <si>
    <t>汽油(t)</t>
  </si>
  <si>
    <t>柴油(t)</t>
  </si>
  <si>
    <t>本工程全部</t>
  </si>
  <si>
    <t>引水工程</t>
    <phoneticPr fontId="1" type="noConversion"/>
  </si>
  <si>
    <t>一般地区</t>
    <phoneticPr fontId="1" type="noConversion"/>
  </si>
  <si>
    <t>工长</t>
    <phoneticPr fontId="1" type="noConversion"/>
  </si>
  <si>
    <t>工时</t>
    <phoneticPr fontId="1" type="noConversion"/>
  </si>
  <si>
    <t>t</t>
    <phoneticPr fontId="1" type="noConversion"/>
  </si>
  <si>
    <t>调整系数</t>
    <phoneticPr fontId="1" type="noConversion"/>
  </si>
  <si>
    <t>序号</t>
    <phoneticPr fontId="1" type="noConversion"/>
  </si>
  <si>
    <t>费用名称</t>
    <phoneticPr fontId="1" type="noConversion"/>
  </si>
  <si>
    <t>费率(%)</t>
    <phoneticPr fontId="1" type="noConversion"/>
  </si>
  <si>
    <t>合计</t>
    <phoneticPr fontId="1" type="noConversion"/>
  </si>
  <si>
    <t>一</t>
  </si>
  <si>
    <t>二</t>
  </si>
  <si>
    <t>建筑工程</t>
  </si>
  <si>
    <t>土方工程</t>
  </si>
  <si>
    <t>石方工程</t>
  </si>
  <si>
    <t>砂石备料工程(自采)</t>
  </si>
  <si>
    <t>模板工程</t>
  </si>
  <si>
    <t>混凝土浇筑工程</t>
  </si>
  <si>
    <t>钢筋制安工程</t>
  </si>
  <si>
    <t>钻孔灌浆工程</t>
  </si>
  <si>
    <t>锚固工程</t>
  </si>
  <si>
    <t>疏浚工程</t>
  </si>
  <si>
    <t>掘进机施工隧洞工程 1</t>
  </si>
  <si>
    <t>掘进机施工隧洞工程 2</t>
  </si>
  <si>
    <t>其他工程</t>
  </si>
  <si>
    <t>机电、金属结构设备安装工程</t>
  </si>
  <si>
    <t>冬雨季施工增加费</t>
    <phoneticPr fontId="1" type="noConversion"/>
  </si>
  <si>
    <t>夜间施工增加费</t>
    <phoneticPr fontId="1" type="noConversion"/>
  </si>
  <si>
    <t>特殊地区施工增加费</t>
    <phoneticPr fontId="1" type="noConversion"/>
  </si>
  <si>
    <t>临时设施费</t>
    <phoneticPr fontId="1" type="noConversion"/>
  </si>
  <si>
    <t>安全生产措施费</t>
    <phoneticPr fontId="1" type="noConversion"/>
  </si>
  <si>
    <t>其他</t>
    <phoneticPr fontId="1" type="noConversion"/>
  </si>
  <si>
    <t>工程类别</t>
    <phoneticPr fontId="1" type="noConversion"/>
  </si>
  <si>
    <t>计算基础</t>
    <phoneticPr fontId="1" type="noConversion"/>
  </si>
  <si>
    <t>枢纽工程(%)</t>
    <phoneticPr fontId="1" type="noConversion"/>
  </si>
  <si>
    <t>1）其他直接费：其他直接费费率标准见表1</t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</si>
  <si>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 xml:space="preserve">表1 </t>
    </r>
    <r>
      <rPr>
        <b/>
        <sz val="16"/>
        <color theme="1"/>
        <rFont val="宋体"/>
        <family val="3"/>
        <charset val="134"/>
        <scheme val="minor"/>
      </rPr>
      <t xml:space="preserve">                  其他直接费费率表</t>
    </r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</si>
  <si>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 xml:space="preserve">表2                           </t>
    </r>
    <r>
      <rPr>
        <b/>
        <sz val="16"/>
        <color theme="1"/>
        <rFont val="宋体"/>
        <family val="3"/>
        <charset val="134"/>
        <scheme val="minor"/>
      </rPr>
      <t>间接费费率表</t>
    </r>
    <phoneticPr fontId="1" type="noConversion"/>
  </si>
  <si>
    <t>挖掘机挖土</t>
  </si>
  <si>
    <t>工作范围/工作内容：露天作业。/挖松、堆放。</t>
    <phoneticPr fontId="1" type="noConversion"/>
  </si>
  <si>
    <t>100m3</t>
  </si>
  <si>
    <t>HNT21</t>
  </si>
  <si>
    <t>C25纯混凝土42.5水泥2级配</t>
  </si>
  <si>
    <t>HNT5</t>
  </si>
  <si>
    <t>C15纯混凝土32.5水泥2级配</t>
  </si>
  <si>
    <t>变压器</t>
    <phoneticPr fontId="1" type="noConversion"/>
  </si>
  <si>
    <t>08001</t>
    <phoneticPr fontId="1" type="noConversion"/>
  </si>
  <si>
    <t>t</t>
    <phoneticPr fontId="1" type="noConversion"/>
  </si>
  <si>
    <t>序号</t>
    <phoneticPr fontId="1" type="noConversion"/>
  </si>
  <si>
    <t>高级工</t>
    <phoneticPr fontId="1" type="noConversion"/>
  </si>
  <si>
    <t>中级工</t>
    <phoneticPr fontId="1" type="noConversion"/>
  </si>
  <si>
    <t>初级工</t>
    <phoneticPr fontId="1" type="noConversion"/>
  </si>
  <si>
    <t>水泥32.5号</t>
    <phoneticPr fontId="1" type="noConversion"/>
  </si>
  <si>
    <t>铁路运输</t>
  </si>
  <si>
    <t>邯郸-信阳</t>
  </si>
  <si>
    <t>公路运输</t>
  </si>
  <si>
    <t>信阳-商城</t>
  </si>
  <si>
    <t>水路运输</t>
  </si>
  <si>
    <t>合计</t>
  </si>
  <si>
    <t>水泥42.5号</t>
    <phoneticPr fontId="1" type="noConversion"/>
  </si>
  <si>
    <t>sn325</t>
  </si>
  <si>
    <t>sn425</t>
  </si>
  <si>
    <t>2）间接费：间接费费率标准见表2</t>
    <phoneticPr fontId="1" type="noConversion"/>
  </si>
  <si>
    <t>3）企业利润：企业利润按直接费和间接费之和的7%计算。</t>
    <phoneticPr fontId="1" type="noConversion"/>
  </si>
  <si>
    <t>4）税金：（直接费+间接费+企业利润+材料补差）×9%税率。</t>
    <phoneticPr fontId="1" type="noConversion"/>
  </si>
  <si>
    <t>单价（元）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</si>
</sst>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/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4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3" fillId="0" borderId="1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sqref="A1:G1"/>
    </sheetView>
  </sheetViews>
  <sheetFormatPr defaultRowHeight="13.5" x14ac:dyDescent="0.15"/>
  <cols>
    <col min="1" max="1" width="8.875" style="44" customWidth="1"/>
    <col min="2" max="2" width="25.5" customWidth="1"/>
    <col min="3" max="3" width="6.5" style="1" customWidth="1"/>
    <col min="4" max="4" width="7" customWidth="1"/>
    <col min="5" max="5" width="9" style="1" customWidth="1"/>
    <col min="6" max="6" width="7.875" customWidth="1"/>
    <col min="7" max="7" width="12" customWidth="1"/>
  </cols>
  <sheetData>
    <row r="1" spans="1:7" ht="32.25" customHeight="1" x14ac:dyDescent="0.15">
      <c r="A1" s="46" t="s">
        <v>0</v>
      </c>
      <c r="B1" s="46"/>
      <c r="C1" s="46"/>
      <c r="D1" s="46"/>
      <c r="E1" s="46"/>
      <c r="F1" s="46"/>
      <c r="G1" s="46"/>
    </row>
    <row r="2" spans="1:7" ht="27" x14ac:dyDescent="0.15">
      <c r="A2" s="43" t="s">
        <v>1</v>
      </c>
      <c r="B2" s="39" t="s">
        <v>2</v>
      </c>
      <c r="C2" s="39" t="s">
        <v>3</v>
      </c>
      <c r="D2" s="39" t="s">
        <v>4</v>
      </c>
      <c r="E2" s="39" t="s">
        <v>5</v>
      </c>
      <c r="F2" s="39" t="s">
        <v>6</v>
      </c>
      <c r="G2" s="39" t="s">
        <v>7</v>
      </c>
    </row>
  </sheetData>
  <mergeCells count="1">
    <mergeCell ref="A1:G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&amp;R第&amp;P页   共&amp;N页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sqref="A1:H1"/>
    </sheetView>
  </sheetViews>
  <sheetFormatPr defaultRowHeight="13.5" x14ac:dyDescent="0.15"/>
  <cols>
    <col min="1" max="1" width="9.125" style="1" customWidth="1"/>
    <col min="2" max="2" width="8" customWidth="1"/>
    <col min="3" max="3" width="19.25" customWidth="1"/>
    <col min="4" max="4" width="5.75" customWidth="1"/>
    <col min="5" max="5" width="6.125" customWidth="1"/>
    <col min="6" max="6" width="8.125" customWidth="1"/>
    <col min="7" max="7" width="10.5" customWidth="1"/>
    <col min="8" max="8" width="8.25" customWidth="1"/>
  </cols>
  <sheetData>
    <row r="1" spans="1:8" s="3" customFormat="1" ht="24" customHeight="1" x14ac:dyDescent="0.25">
      <c r="A1" s="48" t="s">
        <v>265</v>
      </c>
      <c r="B1" s="48"/>
      <c r="C1" s="48"/>
      <c r="D1" s="48"/>
      <c r="E1" s="48"/>
      <c r="F1" s="48"/>
      <c r="G1" s="48"/>
      <c r="H1" s="48"/>
    </row>
    <row r="2" spans="1:8" s="3" customFormat="1" ht="14.1" customHeight="1" x14ac:dyDescent="0.15">
      <c r="A2" s="52" t="s">
        <v>63</v>
      </c>
      <c r="B2" s="52"/>
      <c r="C2" s="52"/>
      <c r="D2" s="52"/>
      <c r="E2" s="52"/>
      <c r="F2" s="52"/>
      <c r="G2" s="52"/>
      <c r="H2" s="52"/>
    </row>
    <row r="3" spans="1:8" s="3" customFormat="1" ht="14.1" customHeight="1" x14ac:dyDescent="0.15">
      <c r="A3" s="1" t="s">
        <v>8</v>
      </c>
      <c r="B3" s="59" t="s">
        <v>266</v>
      </c>
      <c r="C3" s="59"/>
      <c r="F3" s="2"/>
      <c r="G3" s="2" t="s">
        <v>9</v>
      </c>
      <c r="H3" s="2" t="s">
        <v>61</v>
      </c>
    </row>
    <row r="4" spans="1:8" s="3" customFormat="1" ht="30.75" customHeight="1" x14ac:dyDescent="0.15">
      <c r="A4" s="45" t="s">
        <v>1</v>
      </c>
      <c r="B4" s="45" t="s">
        <v>11</v>
      </c>
      <c r="C4" s="45" t="s">
        <v>12</v>
      </c>
      <c r="D4" s="45" t="s">
        <v>3</v>
      </c>
      <c r="E4" s="45" t="s">
        <v>4</v>
      </c>
      <c r="F4" s="45" t="s">
        <v>285</v>
      </c>
      <c r="G4" s="45" t="s">
        <v>7</v>
      </c>
      <c r="H4" s="45" t="s">
        <v>17</v>
      </c>
    </row>
  </sheetData>
  <mergeCells count="3">
    <mergeCell ref="A1:H1"/>
    <mergeCell ref="A2:H2"/>
    <mergeCell ref="B3:C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workbookViewId="0">
      <selection sqref="A1:N1"/>
    </sheetView>
  </sheetViews>
  <sheetFormatPr defaultRowHeight="13.5" x14ac:dyDescent="0.15"/>
  <cols>
    <col min="1" max="1" width="5.125" style="1" customWidth="1"/>
    <col min="2" max="2" width="18.75" customWidth="1"/>
    <col min="3" max="3" width="7" style="1" customWidth="1"/>
    <col min="4" max="4" width="6.375" style="16" customWidth="1"/>
    <col min="9" max="10" width="7.625" customWidth="1"/>
    <col min="11" max="11" width="7.375" customWidth="1"/>
    <col min="12" max="12" width="6.375" customWidth="1"/>
    <col min="13" max="13" width="7.75" style="3" customWidth="1"/>
    <col min="14" max="14" width="7.875" customWidth="1"/>
  </cols>
  <sheetData>
    <row r="1" spans="1:14" s="3" customFormat="1" ht="20.25" x14ac:dyDescent="0.25">
      <c r="A1" s="55" t="s">
        <v>60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4" s="3" customFormat="1" ht="20.25" x14ac:dyDescent="0.25">
      <c r="A2" s="1"/>
      <c r="B2" s="4"/>
      <c r="C2" s="42"/>
      <c r="D2" s="17"/>
      <c r="E2" s="4"/>
      <c r="F2" s="4"/>
      <c r="G2" s="4"/>
      <c r="H2" s="4"/>
      <c r="I2" s="4"/>
      <c r="J2" s="4"/>
      <c r="K2" s="4"/>
      <c r="L2" s="4"/>
      <c r="M2" s="4"/>
      <c r="N2" s="5" t="s">
        <v>28</v>
      </c>
    </row>
    <row r="3" spans="1:14" s="3" customFormat="1" x14ac:dyDescent="0.15">
      <c r="A3" s="47" t="s">
        <v>29</v>
      </c>
      <c r="B3" s="47" t="s">
        <v>30</v>
      </c>
      <c r="C3" s="47" t="s">
        <v>31</v>
      </c>
      <c r="D3" s="60" t="s">
        <v>5</v>
      </c>
      <c r="E3" s="47" t="s">
        <v>32</v>
      </c>
      <c r="F3" s="47" t="s">
        <v>33</v>
      </c>
      <c r="G3" s="47"/>
      <c r="H3" s="47"/>
      <c r="I3" s="47"/>
      <c r="J3" s="47"/>
      <c r="K3" s="47"/>
      <c r="L3" s="47"/>
      <c r="M3" s="47"/>
      <c r="N3" s="47"/>
    </row>
    <row r="4" spans="1:14" s="3" customFormat="1" x14ac:dyDescent="0.15">
      <c r="A4" s="47"/>
      <c r="B4" s="47"/>
      <c r="C4" s="47"/>
      <c r="D4" s="61"/>
      <c r="E4" s="47"/>
      <c r="F4" s="47" t="s">
        <v>18</v>
      </c>
      <c r="G4" s="47"/>
      <c r="H4" s="47"/>
      <c r="I4" s="47"/>
      <c r="J4" s="47" t="s">
        <v>24</v>
      </c>
      <c r="K4" s="47" t="s">
        <v>35</v>
      </c>
      <c r="L4" s="47" t="s">
        <v>25</v>
      </c>
      <c r="M4" s="56" t="s">
        <v>62</v>
      </c>
      <c r="N4" s="47" t="s">
        <v>26</v>
      </c>
    </row>
    <row r="5" spans="1:14" s="3" customFormat="1" x14ac:dyDescent="0.15">
      <c r="A5" s="47"/>
      <c r="B5" s="47"/>
      <c r="C5" s="47"/>
      <c r="D5" s="61"/>
      <c r="E5" s="47"/>
      <c r="F5" s="53" t="s">
        <v>19</v>
      </c>
      <c r="G5" s="54"/>
      <c r="H5" s="54"/>
      <c r="I5" s="47" t="s">
        <v>23</v>
      </c>
      <c r="J5" s="47"/>
      <c r="K5" s="47"/>
      <c r="L5" s="47"/>
      <c r="M5" s="57"/>
      <c r="N5" s="47"/>
    </row>
    <row r="6" spans="1:14" s="3" customFormat="1" ht="27" x14ac:dyDescent="0.15">
      <c r="A6" s="47"/>
      <c r="B6" s="47"/>
      <c r="C6" s="47"/>
      <c r="D6" s="62"/>
      <c r="E6" s="47"/>
      <c r="F6" s="15" t="s">
        <v>20</v>
      </c>
      <c r="G6" s="15" t="s">
        <v>21</v>
      </c>
      <c r="H6" s="15" t="s">
        <v>22</v>
      </c>
      <c r="I6" s="47"/>
      <c r="J6" s="47"/>
      <c r="K6" s="47"/>
      <c r="L6" s="47"/>
      <c r="M6" s="58"/>
      <c r="N6" s="47"/>
    </row>
  </sheetData>
  <mergeCells count="15">
    <mergeCell ref="L4:L6"/>
    <mergeCell ref="N4:N6"/>
    <mergeCell ref="F5:H5"/>
    <mergeCell ref="I5:I6"/>
    <mergeCell ref="A1:N1"/>
    <mergeCell ref="A3:A6"/>
    <mergeCell ref="B3:B6"/>
    <mergeCell ref="C3:C6"/>
    <mergeCell ref="D3:D6"/>
    <mergeCell ref="E3:E6"/>
    <mergeCell ref="F3:N3"/>
    <mergeCell ref="F4:I4"/>
    <mergeCell ref="J4:J6"/>
    <mergeCell ref="K4:K6"/>
    <mergeCell ref="M4:M6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2" sqref="A1:A1048576"/>
    </sheetView>
  </sheetViews>
  <sheetFormatPr defaultRowHeight="13.5" x14ac:dyDescent="0.15"/>
  <cols>
    <col min="1" max="1" width="5" style="1" customWidth="1"/>
    <col min="2" max="2" width="16.5" customWidth="1"/>
    <col min="3" max="3" width="5.5" style="1" customWidth="1"/>
    <col min="4" max="4" width="10.75" customWidth="1"/>
    <col min="5" max="5" width="7.625" customWidth="1"/>
    <col min="6" max="6" width="7.75" customWidth="1"/>
    <col min="7" max="7" width="12.75" customWidth="1"/>
    <col min="8" max="8" width="14" customWidth="1"/>
  </cols>
  <sheetData>
    <row r="1" spans="1:8" ht="21" customHeight="1" x14ac:dyDescent="0.25">
      <c r="A1" s="63" t="s">
        <v>64</v>
      </c>
      <c r="B1" s="63"/>
      <c r="C1" s="63"/>
      <c r="D1" s="63"/>
      <c r="E1" s="63"/>
      <c r="F1" s="63"/>
      <c r="G1" s="63"/>
      <c r="H1" s="19" t="s">
        <v>73</v>
      </c>
    </row>
    <row r="2" spans="1:8" ht="27" customHeight="1" x14ac:dyDescent="0.15">
      <c r="A2" s="41" t="s">
        <v>65</v>
      </c>
      <c r="B2" s="40" t="s">
        <v>66</v>
      </c>
      <c r="C2" s="41" t="s">
        <v>67</v>
      </c>
      <c r="D2" s="40" t="s">
        <v>68</v>
      </c>
      <c r="E2" s="40" t="s">
        <v>69</v>
      </c>
      <c r="F2" s="40" t="s">
        <v>70</v>
      </c>
      <c r="G2" s="40" t="s">
        <v>71</v>
      </c>
      <c r="H2" s="40" t="s">
        <v>72</v>
      </c>
    </row>
    <row r="3" spans="1:8" ht="18" customHeight="1" x14ac:dyDescent="0.15">
      <c r="A3" s="38">
        <v>1</v>
      </c>
      <c r="B3" s="22" t="s">
        <v>128</v>
      </c>
      <c r="C3" s="38" t="s">
        <v>129</v>
      </c>
      <c r="D3" s="22">
        <v>375.95</v>
      </c>
      <c r="E3" s="22">
        <v>350</v>
      </c>
      <c r="F3" s="22">
        <v>15</v>
      </c>
      <c r="G3" s="22">
        <v>0</v>
      </c>
      <c r="H3" s="22">
        <v>10.95</v>
      </c>
    </row>
    <row r="4" spans="1:8" ht="18" customHeight="1" x14ac:dyDescent="0.15">
      <c r="A4" s="38">
        <v>2</v>
      </c>
      <c r="B4" s="22" t="s">
        <v>130</v>
      </c>
      <c r="C4" s="38" t="s">
        <v>129</v>
      </c>
      <c r="D4" s="22">
        <v>395</v>
      </c>
      <c r="E4" s="22">
        <v>380</v>
      </c>
      <c r="F4" s="22">
        <v>15</v>
      </c>
      <c r="G4" s="22">
        <v>0</v>
      </c>
      <c r="H4" s="22">
        <v>11.85</v>
      </c>
    </row>
    <row r="5" spans="1:8" ht="18" customHeight="1" x14ac:dyDescent="0.15">
      <c r="A5" s="38">
        <v>3</v>
      </c>
      <c r="B5" s="22" t="s">
        <v>131</v>
      </c>
      <c r="C5" s="38" t="s">
        <v>129</v>
      </c>
      <c r="D5" s="22">
        <v>6000</v>
      </c>
      <c r="E5" s="22">
        <v>6000</v>
      </c>
      <c r="F5" s="22">
        <v>0</v>
      </c>
      <c r="G5" s="22">
        <v>0</v>
      </c>
      <c r="H5" s="22">
        <v>0</v>
      </c>
    </row>
    <row r="6" spans="1:8" ht="18" customHeight="1" x14ac:dyDescent="0.15">
      <c r="A6" s="38">
        <v>4</v>
      </c>
      <c r="B6" s="22" t="s">
        <v>132</v>
      </c>
      <c r="C6" s="38" t="s">
        <v>133</v>
      </c>
      <c r="D6" s="22">
        <v>108.15</v>
      </c>
      <c r="E6" s="22">
        <v>90</v>
      </c>
      <c r="F6" s="22">
        <v>15</v>
      </c>
      <c r="G6" s="22">
        <v>0</v>
      </c>
      <c r="H6" s="22">
        <v>3.15</v>
      </c>
    </row>
    <row r="7" spans="1:8" ht="18" customHeight="1" x14ac:dyDescent="0.15">
      <c r="A7" s="38">
        <v>5</v>
      </c>
      <c r="B7" s="22" t="s">
        <v>134</v>
      </c>
      <c r="C7" s="38" t="s">
        <v>133</v>
      </c>
      <c r="D7" s="22">
        <v>108.15</v>
      </c>
      <c r="E7" s="22">
        <v>90</v>
      </c>
      <c r="F7" s="22">
        <v>15</v>
      </c>
      <c r="G7" s="22">
        <v>0</v>
      </c>
      <c r="H7" s="22">
        <v>3.15</v>
      </c>
    </row>
    <row r="8" spans="1:8" ht="18" customHeight="1" x14ac:dyDescent="0.15">
      <c r="A8" s="38">
        <v>6</v>
      </c>
      <c r="B8" s="22" t="s">
        <v>135</v>
      </c>
      <c r="C8" s="38" t="s">
        <v>133</v>
      </c>
      <c r="D8" s="22">
        <v>97.85</v>
      </c>
      <c r="E8" s="22">
        <v>80</v>
      </c>
      <c r="F8" s="22">
        <v>15</v>
      </c>
      <c r="G8" s="22">
        <v>0</v>
      </c>
      <c r="H8" s="22">
        <v>2.85</v>
      </c>
    </row>
    <row r="9" spans="1:8" ht="18" customHeight="1" x14ac:dyDescent="0.15">
      <c r="A9" s="38">
        <v>7</v>
      </c>
      <c r="B9" s="22" t="s">
        <v>136</v>
      </c>
      <c r="C9" s="38" t="s">
        <v>133</v>
      </c>
      <c r="D9" s="22">
        <v>77.25</v>
      </c>
      <c r="E9" s="22">
        <v>60</v>
      </c>
      <c r="F9" s="22">
        <v>15</v>
      </c>
      <c r="G9" s="22">
        <v>0</v>
      </c>
      <c r="H9" s="22">
        <v>2.25</v>
      </c>
    </row>
    <row r="10" spans="1:8" ht="18" customHeight="1" x14ac:dyDescent="0.15">
      <c r="A10" s="38">
        <v>8</v>
      </c>
      <c r="B10" s="22" t="s">
        <v>137</v>
      </c>
      <c r="C10" s="38" t="s">
        <v>138</v>
      </c>
      <c r="D10" s="22">
        <v>30</v>
      </c>
      <c r="E10" s="22">
        <v>30</v>
      </c>
      <c r="F10" s="22">
        <v>0</v>
      </c>
      <c r="G10" s="22">
        <v>0</v>
      </c>
      <c r="H10" s="22">
        <v>0</v>
      </c>
    </row>
    <row r="11" spans="1:8" ht="18" customHeight="1" x14ac:dyDescent="0.15">
      <c r="A11" s="38">
        <v>9</v>
      </c>
      <c r="B11" s="22" t="s">
        <v>139</v>
      </c>
      <c r="C11" s="38" t="s">
        <v>140</v>
      </c>
      <c r="D11" s="22">
        <v>30</v>
      </c>
      <c r="E11" s="22">
        <v>30</v>
      </c>
      <c r="F11" s="22">
        <v>0</v>
      </c>
      <c r="G11" s="22">
        <v>0</v>
      </c>
      <c r="H11" s="22">
        <v>0</v>
      </c>
    </row>
    <row r="12" spans="1:8" ht="18" customHeight="1" x14ac:dyDescent="0.15">
      <c r="A12" s="38">
        <v>10</v>
      </c>
      <c r="B12" s="22" t="s">
        <v>141</v>
      </c>
      <c r="C12" s="38" t="s">
        <v>140</v>
      </c>
      <c r="D12" s="22">
        <v>6</v>
      </c>
      <c r="E12" s="22">
        <v>6</v>
      </c>
      <c r="F12" s="22">
        <v>0</v>
      </c>
      <c r="G12" s="22">
        <v>0</v>
      </c>
      <c r="H12" s="22">
        <v>0</v>
      </c>
    </row>
    <row r="13" spans="1:8" ht="18" customHeight="1" x14ac:dyDescent="0.15">
      <c r="A13" s="38">
        <v>11</v>
      </c>
      <c r="B13" s="22" t="s">
        <v>142</v>
      </c>
      <c r="C13" s="38" t="s">
        <v>140</v>
      </c>
      <c r="D13" s="22">
        <v>6</v>
      </c>
      <c r="E13" s="22">
        <v>6</v>
      </c>
      <c r="F13" s="22">
        <v>0</v>
      </c>
      <c r="G13" s="22">
        <v>0</v>
      </c>
      <c r="H13" s="22">
        <v>0</v>
      </c>
    </row>
    <row r="14" spans="1:8" ht="18" customHeight="1" x14ac:dyDescent="0.15">
      <c r="A14" s="38">
        <v>12</v>
      </c>
      <c r="B14" s="22" t="s">
        <v>143</v>
      </c>
      <c r="C14" s="38" t="s">
        <v>133</v>
      </c>
      <c r="D14" s="22">
        <v>1000</v>
      </c>
      <c r="E14" s="22">
        <v>1000</v>
      </c>
      <c r="F14" s="22">
        <v>0</v>
      </c>
      <c r="G14" s="22">
        <v>0</v>
      </c>
      <c r="H14" s="22">
        <v>0</v>
      </c>
    </row>
    <row r="15" spans="1:8" ht="18" customHeight="1" x14ac:dyDescent="0.15">
      <c r="A15" s="38">
        <v>13</v>
      </c>
      <c r="B15" s="22" t="s">
        <v>144</v>
      </c>
      <c r="C15" s="38" t="s">
        <v>140</v>
      </c>
      <c r="D15" s="22">
        <v>50</v>
      </c>
      <c r="E15" s="22">
        <v>50</v>
      </c>
      <c r="F15" s="22">
        <v>0</v>
      </c>
      <c r="G15" s="22">
        <v>0</v>
      </c>
      <c r="H15" s="22">
        <v>0</v>
      </c>
    </row>
    <row r="16" spans="1:8" ht="18" customHeight="1" x14ac:dyDescent="0.15">
      <c r="A16" s="38">
        <v>14</v>
      </c>
      <c r="B16" s="22" t="s">
        <v>145</v>
      </c>
      <c r="C16" s="38" t="s">
        <v>129</v>
      </c>
      <c r="D16" s="22">
        <v>3785.3</v>
      </c>
      <c r="E16" s="22">
        <v>3700</v>
      </c>
      <c r="F16" s="22">
        <v>15</v>
      </c>
      <c r="G16" s="22">
        <v>0</v>
      </c>
      <c r="H16" s="22">
        <v>70.3</v>
      </c>
    </row>
    <row r="17" spans="1:8" ht="18" customHeight="1" x14ac:dyDescent="0.15">
      <c r="A17" s="38">
        <v>15</v>
      </c>
      <c r="B17" s="22" t="s">
        <v>146</v>
      </c>
      <c r="C17" s="38" t="s">
        <v>129</v>
      </c>
      <c r="D17" s="22">
        <v>3723.45</v>
      </c>
      <c r="E17" s="22">
        <v>3600</v>
      </c>
      <c r="F17" s="22">
        <v>15</v>
      </c>
      <c r="G17" s="22">
        <v>0</v>
      </c>
      <c r="H17" s="22">
        <v>108.45</v>
      </c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A2" sqref="A1:A1048576"/>
    </sheetView>
  </sheetViews>
  <sheetFormatPr defaultRowHeight="13.5" x14ac:dyDescent="0.15"/>
  <cols>
    <col min="1" max="1" width="5.75" style="1" customWidth="1"/>
    <col min="2" max="2" width="27.375" customWidth="1"/>
    <col min="3" max="3" width="6" style="1" customWidth="1"/>
    <col min="4" max="4" width="9.5" customWidth="1"/>
    <col min="5" max="5" width="11.25" customWidth="1"/>
    <col min="6" max="6" width="15.125" customWidth="1"/>
  </cols>
  <sheetData>
    <row r="1" spans="1:6" s="3" customFormat="1" ht="21" customHeight="1" x14ac:dyDescent="0.25">
      <c r="A1" s="64" t="s">
        <v>74</v>
      </c>
      <c r="B1" s="64"/>
      <c r="C1" s="64"/>
      <c r="D1" s="64"/>
      <c r="E1" s="64"/>
      <c r="F1" s="19" t="s">
        <v>73</v>
      </c>
    </row>
    <row r="2" spans="1:6" s="3" customFormat="1" ht="27.75" customHeight="1" x14ac:dyDescent="0.15">
      <c r="A2" s="41" t="s">
        <v>65</v>
      </c>
      <c r="B2" s="40" t="s">
        <v>66</v>
      </c>
      <c r="C2" s="41" t="s">
        <v>67</v>
      </c>
      <c r="D2" s="40" t="s">
        <v>69</v>
      </c>
      <c r="E2" s="40" t="s">
        <v>70</v>
      </c>
      <c r="F2" s="40" t="s">
        <v>75</v>
      </c>
    </row>
    <row r="3" spans="1:6" ht="18" customHeight="1" x14ac:dyDescent="0.15">
      <c r="A3" s="38">
        <v>1</v>
      </c>
      <c r="B3" s="22" t="s">
        <v>147</v>
      </c>
      <c r="C3" s="38" t="s">
        <v>148</v>
      </c>
      <c r="D3" s="22">
        <v>20</v>
      </c>
      <c r="E3" s="22">
        <v>0</v>
      </c>
      <c r="F3" s="22">
        <v>20</v>
      </c>
    </row>
    <row r="4" spans="1:6" ht="18" customHeight="1" x14ac:dyDescent="0.15">
      <c r="A4" s="38">
        <v>2</v>
      </c>
      <c r="B4" s="22" t="s">
        <v>149</v>
      </c>
      <c r="C4" s="38" t="s">
        <v>148</v>
      </c>
      <c r="D4" s="22">
        <v>5</v>
      </c>
      <c r="E4" s="22">
        <v>0</v>
      </c>
      <c r="F4" s="22">
        <v>5</v>
      </c>
    </row>
    <row r="5" spans="1:6" ht="18" customHeight="1" x14ac:dyDescent="0.15">
      <c r="A5" s="38">
        <v>3</v>
      </c>
      <c r="B5" s="22" t="s">
        <v>150</v>
      </c>
      <c r="C5" s="38" t="s">
        <v>151</v>
      </c>
      <c r="D5" s="22">
        <v>10</v>
      </c>
      <c r="E5" s="22">
        <v>0</v>
      </c>
      <c r="F5" s="22">
        <v>10</v>
      </c>
    </row>
    <row r="6" spans="1:6" ht="18" customHeight="1" x14ac:dyDescent="0.15">
      <c r="A6" s="38">
        <v>4</v>
      </c>
      <c r="B6" s="22" t="s">
        <v>152</v>
      </c>
      <c r="C6" s="38" t="s">
        <v>151</v>
      </c>
      <c r="D6" s="22">
        <v>6</v>
      </c>
      <c r="E6" s="22">
        <v>0</v>
      </c>
      <c r="F6" s="22">
        <v>6</v>
      </c>
    </row>
    <row r="7" spans="1:6" ht="18" customHeight="1" x14ac:dyDescent="0.15">
      <c r="A7" s="38">
        <v>5</v>
      </c>
      <c r="B7" s="22" t="s">
        <v>153</v>
      </c>
      <c r="C7" s="38" t="s">
        <v>133</v>
      </c>
      <c r="D7" s="22">
        <v>120</v>
      </c>
      <c r="E7" s="22">
        <v>0</v>
      </c>
      <c r="F7" s="22">
        <v>120</v>
      </c>
    </row>
    <row r="8" spans="1:6" ht="18" customHeight="1" x14ac:dyDescent="0.15">
      <c r="A8" s="38">
        <v>6</v>
      </c>
      <c r="B8" s="22" t="s">
        <v>154</v>
      </c>
      <c r="C8" s="38" t="s">
        <v>140</v>
      </c>
      <c r="D8" s="22">
        <v>20</v>
      </c>
      <c r="E8" s="22">
        <v>0</v>
      </c>
      <c r="F8" s="22">
        <v>20</v>
      </c>
    </row>
    <row r="9" spans="1:6" ht="18" customHeight="1" x14ac:dyDescent="0.15">
      <c r="A9" s="38">
        <v>7</v>
      </c>
      <c r="B9" s="22" t="s">
        <v>155</v>
      </c>
      <c r="C9" s="38" t="s">
        <v>140</v>
      </c>
      <c r="D9" s="22">
        <v>10</v>
      </c>
      <c r="E9" s="22">
        <v>0</v>
      </c>
      <c r="F9" s="22">
        <v>10</v>
      </c>
    </row>
    <row r="10" spans="1:6" ht="18" customHeight="1" x14ac:dyDescent="0.15">
      <c r="A10" s="38">
        <v>8</v>
      </c>
      <c r="B10" s="22" t="s">
        <v>156</v>
      </c>
      <c r="C10" s="38" t="s">
        <v>140</v>
      </c>
      <c r="D10" s="22">
        <v>10</v>
      </c>
      <c r="E10" s="22">
        <v>0</v>
      </c>
      <c r="F10" s="22">
        <v>10</v>
      </c>
    </row>
    <row r="11" spans="1:6" ht="18" customHeight="1" x14ac:dyDescent="0.15">
      <c r="A11" s="38">
        <v>9</v>
      </c>
      <c r="B11" s="22" t="s">
        <v>157</v>
      </c>
      <c r="C11" s="38" t="s">
        <v>140</v>
      </c>
      <c r="D11" s="22">
        <v>10</v>
      </c>
      <c r="E11" s="22">
        <v>0</v>
      </c>
      <c r="F11" s="22">
        <v>10</v>
      </c>
    </row>
    <row r="12" spans="1:6" ht="18" customHeight="1" x14ac:dyDescent="0.15">
      <c r="A12" s="38">
        <v>10</v>
      </c>
      <c r="B12" s="22" t="s">
        <v>158</v>
      </c>
      <c r="C12" s="38" t="s">
        <v>140</v>
      </c>
      <c r="D12" s="22">
        <v>10</v>
      </c>
      <c r="E12" s="22">
        <v>0</v>
      </c>
      <c r="F12" s="22">
        <v>10</v>
      </c>
    </row>
    <row r="13" spans="1:6" ht="18" customHeight="1" x14ac:dyDescent="0.15">
      <c r="A13" s="38">
        <v>11</v>
      </c>
      <c r="B13" s="22" t="s">
        <v>159</v>
      </c>
      <c r="C13" s="38" t="s">
        <v>140</v>
      </c>
      <c r="D13" s="22">
        <v>30</v>
      </c>
      <c r="E13" s="22">
        <v>0</v>
      </c>
      <c r="F13" s="22">
        <v>30</v>
      </c>
    </row>
    <row r="14" spans="1:6" ht="18" customHeight="1" x14ac:dyDescent="0.15">
      <c r="A14" s="38">
        <v>12</v>
      </c>
      <c r="B14" s="22" t="s">
        <v>160</v>
      </c>
      <c r="C14" s="38" t="s">
        <v>140</v>
      </c>
      <c r="D14" s="22">
        <v>10</v>
      </c>
      <c r="E14" s="22">
        <v>0</v>
      </c>
      <c r="F14" s="22">
        <v>10</v>
      </c>
    </row>
    <row r="15" spans="1:6" ht="18" customHeight="1" x14ac:dyDescent="0.15">
      <c r="A15" s="38">
        <v>13</v>
      </c>
      <c r="B15" s="22" t="s">
        <v>161</v>
      </c>
      <c r="C15" s="38" t="s">
        <v>162</v>
      </c>
      <c r="D15" s="22">
        <v>50</v>
      </c>
      <c r="E15" s="22">
        <v>0</v>
      </c>
      <c r="F15" s="22">
        <v>50</v>
      </c>
    </row>
    <row r="16" spans="1:6" ht="18" customHeight="1" x14ac:dyDescent="0.15">
      <c r="A16" s="38">
        <v>14</v>
      </c>
      <c r="B16" s="22" t="s">
        <v>163</v>
      </c>
      <c r="C16" s="38" t="s">
        <v>164</v>
      </c>
      <c r="D16" s="22">
        <v>5</v>
      </c>
      <c r="E16" s="22">
        <v>0</v>
      </c>
      <c r="F16" s="22">
        <v>5</v>
      </c>
    </row>
    <row r="17" spans="1:6" ht="18" customHeight="1" x14ac:dyDescent="0.15">
      <c r="A17" s="38">
        <v>15</v>
      </c>
      <c r="B17" s="22" t="s">
        <v>165</v>
      </c>
      <c r="C17" s="38" t="s">
        <v>166</v>
      </c>
      <c r="D17" s="22">
        <v>5</v>
      </c>
      <c r="E17" s="22">
        <v>0</v>
      </c>
      <c r="F17" s="22">
        <v>5</v>
      </c>
    </row>
    <row r="18" spans="1:6" ht="18" customHeight="1" x14ac:dyDescent="0.15">
      <c r="A18" s="38">
        <v>16</v>
      </c>
      <c r="B18" s="22" t="s">
        <v>167</v>
      </c>
      <c r="C18" s="38" t="s">
        <v>168</v>
      </c>
      <c r="D18" s="22">
        <v>50</v>
      </c>
      <c r="E18" s="22">
        <v>0</v>
      </c>
      <c r="F18" s="22">
        <v>50</v>
      </c>
    </row>
    <row r="19" spans="1:6" ht="18" customHeight="1" x14ac:dyDescent="0.15">
      <c r="A19" s="38">
        <v>17</v>
      </c>
      <c r="B19" s="22" t="s">
        <v>169</v>
      </c>
      <c r="C19" s="38" t="s">
        <v>133</v>
      </c>
      <c r="D19" s="22">
        <v>20</v>
      </c>
      <c r="E19" s="22">
        <v>0</v>
      </c>
      <c r="F19" s="22">
        <v>20</v>
      </c>
    </row>
    <row r="20" spans="1:6" ht="18" customHeight="1" x14ac:dyDescent="0.15">
      <c r="A20" s="38">
        <v>18</v>
      </c>
      <c r="B20" s="22" t="s">
        <v>170</v>
      </c>
      <c r="C20" s="38" t="s">
        <v>133</v>
      </c>
      <c r="D20" s="22">
        <v>30</v>
      </c>
      <c r="E20" s="22">
        <v>0</v>
      </c>
      <c r="F20" s="22">
        <v>30</v>
      </c>
    </row>
    <row r="21" spans="1:6" ht="18" customHeight="1" x14ac:dyDescent="0.15">
      <c r="A21" s="38">
        <v>19</v>
      </c>
      <c r="B21" s="22" t="s">
        <v>171</v>
      </c>
      <c r="C21" s="38" t="s">
        <v>140</v>
      </c>
      <c r="D21" s="22">
        <v>2</v>
      </c>
      <c r="E21" s="22">
        <v>0</v>
      </c>
      <c r="F21" s="22">
        <v>2</v>
      </c>
    </row>
    <row r="22" spans="1:6" ht="18" customHeight="1" x14ac:dyDescent="0.15">
      <c r="A22" s="38">
        <v>20</v>
      </c>
      <c r="B22" s="22" t="s">
        <v>172</v>
      </c>
      <c r="C22" s="38" t="s">
        <v>140</v>
      </c>
      <c r="D22" s="22">
        <v>60</v>
      </c>
      <c r="E22" s="22">
        <v>0</v>
      </c>
      <c r="F22" s="22">
        <v>60</v>
      </c>
    </row>
    <row r="23" spans="1:6" ht="18" customHeight="1" x14ac:dyDescent="0.15">
      <c r="A23" s="38">
        <v>21</v>
      </c>
      <c r="B23" s="22" t="s">
        <v>173</v>
      </c>
      <c r="C23" s="38" t="s">
        <v>140</v>
      </c>
      <c r="D23" s="22">
        <v>30</v>
      </c>
      <c r="E23" s="22">
        <v>0</v>
      </c>
      <c r="F23" s="22">
        <v>30</v>
      </c>
    </row>
    <row r="24" spans="1:6" ht="18" customHeight="1" x14ac:dyDescent="0.15">
      <c r="A24" s="38">
        <v>22</v>
      </c>
      <c r="B24" s="22" t="s">
        <v>174</v>
      </c>
      <c r="C24" s="38" t="s">
        <v>133</v>
      </c>
      <c r="D24" s="22">
        <v>12</v>
      </c>
      <c r="E24" s="22">
        <v>0</v>
      </c>
      <c r="F24" s="22">
        <v>12</v>
      </c>
    </row>
    <row r="25" spans="1:6" ht="18" customHeight="1" x14ac:dyDescent="0.15">
      <c r="A25" s="38">
        <v>23</v>
      </c>
      <c r="B25" s="22" t="s">
        <v>175</v>
      </c>
      <c r="C25" s="38" t="s">
        <v>148</v>
      </c>
      <c r="D25" s="22">
        <v>5</v>
      </c>
      <c r="E25" s="22">
        <v>0</v>
      </c>
      <c r="F25" s="22">
        <v>5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sqref="A1:G1"/>
    </sheetView>
  </sheetViews>
  <sheetFormatPr defaultRowHeight="13.5" x14ac:dyDescent="0.15"/>
  <cols>
    <col min="1" max="1" width="5.875" style="1" customWidth="1"/>
    <col min="2" max="2" width="21.875" customWidth="1"/>
    <col min="3" max="3" width="8.625" customWidth="1"/>
    <col min="4" max="4" width="7.625" customWidth="1"/>
    <col min="6" max="7" width="7.625" customWidth="1"/>
    <col min="8" max="8" width="12.25" customWidth="1"/>
  </cols>
  <sheetData>
    <row r="1" spans="1:8" s="3" customFormat="1" ht="21" customHeight="1" x14ac:dyDescent="0.25">
      <c r="A1" s="63" t="s">
        <v>76</v>
      </c>
      <c r="B1" s="63"/>
      <c r="C1" s="63"/>
      <c r="D1" s="63"/>
      <c r="E1" s="63"/>
      <c r="F1" s="63"/>
      <c r="G1" s="63"/>
      <c r="H1" s="19" t="s">
        <v>73</v>
      </c>
    </row>
    <row r="2" spans="1:8" s="3" customFormat="1" ht="31.5" customHeight="1" x14ac:dyDescent="0.15">
      <c r="A2" s="41" t="s">
        <v>65</v>
      </c>
      <c r="B2" s="18" t="s">
        <v>66</v>
      </c>
      <c r="C2" s="18" t="s">
        <v>77</v>
      </c>
      <c r="D2" s="18" t="s">
        <v>78</v>
      </c>
      <c r="E2" s="18" t="s">
        <v>79</v>
      </c>
      <c r="F2" s="18" t="s">
        <v>80</v>
      </c>
      <c r="G2" s="18" t="s">
        <v>81</v>
      </c>
      <c r="H2" s="18" t="s">
        <v>82</v>
      </c>
    </row>
    <row r="3" spans="1:8" ht="18" customHeight="1" x14ac:dyDescent="0.15">
      <c r="A3" s="38">
        <v>1</v>
      </c>
      <c r="B3" s="22" t="s">
        <v>176</v>
      </c>
      <c r="C3" s="22">
        <v>131.65600000000001</v>
      </c>
      <c r="D3" s="22">
        <v>28.77</v>
      </c>
      <c r="E3" s="22">
        <v>29.63</v>
      </c>
      <c r="F3" s="22">
        <v>2.42</v>
      </c>
      <c r="G3" s="22">
        <v>17.87</v>
      </c>
      <c r="H3" s="22">
        <v>43.735999999999997</v>
      </c>
    </row>
    <row r="4" spans="1:8" ht="18" customHeight="1" x14ac:dyDescent="0.15">
      <c r="A4" s="38">
        <v>2</v>
      </c>
      <c r="B4" s="22" t="s">
        <v>177</v>
      </c>
      <c r="C4" s="22">
        <v>72.894000000000005</v>
      </c>
      <c r="D4" s="22">
        <v>16.809999999999999</v>
      </c>
      <c r="E4" s="22">
        <v>10.92</v>
      </c>
      <c r="F4" s="22">
        <v>0</v>
      </c>
      <c r="G4" s="22">
        <v>8.61</v>
      </c>
      <c r="H4" s="22">
        <v>30.184000000000001</v>
      </c>
    </row>
    <row r="5" spans="1:8" ht="18" customHeight="1" x14ac:dyDescent="0.15">
      <c r="A5" s="38">
        <v>3</v>
      </c>
      <c r="B5" s="22" t="s">
        <v>178</v>
      </c>
      <c r="C5" s="22">
        <v>71.531999999999996</v>
      </c>
      <c r="D5" s="22">
        <v>10.8</v>
      </c>
      <c r="E5" s="22">
        <v>13.02</v>
      </c>
      <c r="F5" s="22">
        <v>0.49</v>
      </c>
      <c r="G5" s="22">
        <v>15.89</v>
      </c>
      <c r="H5" s="22">
        <v>25.872</v>
      </c>
    </row>
    <row r="6" spans="1:8" ht="18" customHeight="1" x14ac:dyDescent="0.15">
      <c r="A6" s="38">
        <v>4</v>
      </c>
      <c r="B6" s="22" t="s">
        <v>179</v>
      </c>
      <c r="C6" s="22">
        <v>52.91</v>
      </c>
      <c r="D6" s="22">
        <v>22.59</v>
      </c>
      <c r="E6" s="22">
        <v>13.55</v>
      </c>
      <c r="F6" s="22">
        <v>0</v>
      </c>
      <c r="G6" s="22">
        <v>8.61</v>
      </c>
      <c r="H6" s="22">
        <v>8.16</v>
      </c>
    </row>
    <row r="7" spans="1:8" ht="18" customHeight="1" x14ac:dyDescent="0.15">
      <c r="A7" s="38">
        <v>5</v>
      </c>
      <c r="B7" s="22" t="s">
        <v>180</v>
      </c>
      <c r="C7" s="22">
        <v>38.81</v>
      </c>
      <c r="D7" s="22">
        <v>0.54</v>
      </c>
      <c r="E7" s="22">
        <v>1.89</v>
      </c>
      <c r="F7" s="22">
        <v>0</v>
      </c>
      <c r="G7" s="22">
        <v>0</v>
      </c>
      <c r="H7" s="22">
        <v>36.380000000000003</v>
      </c>
    </row>
    <row r="8" spans="1:8" ht="18" customHeight="1" x14ac:dyDescent="0.15">
      <c r="A8" s="38">
        <v>6</v>
      </c>
      <c r="B8" s="22" t="s">
        <v>181</v>
      </c>
      <c r="C8" s="22">
        <v>119.738</v>
      </c>
      <c r="D8" s="22">
        <v>26.72</v>
      </c>
      <c r="E8" s="22">
        <v>29.07</v>
      </c>
      <c r="F8" s="22">
        <v>1.06</v>
      </c>
      <c r="G8" s="22">
        <v>15.89</v>
      </c>
      <c r="H8" s="22">
        <v>38.808</v>
      </c>
    </row>
    <row r="9" spans="1:8" ht="18" customHeight="1" x14ac:dyDescent="0.15">
      <c r="A9" s="38">
        <v>7</v>
      </c>
      <c r="B9" s="22" t="s">
        <v>182</v>
      </c>
      <c r="C9" s="22">
        <v>16.420000000000002</v>
      </c>
      <c r="D9" s="22">
        <v>0.17</v>
      </c>
      <c r="E9" s="22">
        <v>1.01</v>
      </c>
      <c r="F9" s="22">
        <v>0</v>
      </c>
      <c r="G9" s="22">
        <v>13.24</v>
      </c>
      <c r="H9" s="22">
        <v>2</v>
      </c>
    </row>
    <row r="10" spans="1:8" ht="18" customHeight="1" x14ac:dyDescent="0.15">
      <c r="A10" s="38">
        <v>8</v>
      </c>
      <c r="B10" s="22" t="s">
        <v>183</v>
      </c>
      <c r="C10" s="22">
        <v>25.19</v>
      </c>
      <c r="D10" s="22">
        <v>3.29</v>
      </c>
      <c r="E10" s="22">
        <v>5.34</v>
      </c>
      <c r="F10" s="22">
        <v>1.07</v>
      </c>
      <c r="G10" s="22">
        <v>8.61</v>
      </c>
      <c r="H10" s="22">
        <v>6.88</v>
      </c>
    </row>
    <row r="11" spans="1:8" ht="18" customHeight="1" x14ac:dyDescent="0.15">
      <c r="A11" s="38">
        <v>9</v>
      </c>
      <c r="B11" s="22" t="s">
        <v>184</v>
      </c>
      <c r="C11" s="22">
        <v>0.9</v>
      </c>
      <c r="D11" s="22">
        <v>0.26</v>
      </c>
      <c r="E11" s="22">
        <v>0.64</v>
      </c>
      <c r="F11" s="22">
        <v>0</v>
      </c>
      <c r="G11" s="22">
        <v>0</v>
      </c>
      <c r="H11" s="22">
        <v>0</v>
      </c>
    </row>
    <row r="12" spans="1:8" ht="18" customHeight="1" x14ac:dyDescent="0.15">
      <c r="A12" s="38">
        <v>10</v>
      </c>
      <c r="B12" s="22" t="s">
        <v>185</v>
      </c>
      <c r="C12" s="22">
        <v>2.1800000000000002</v>
      </c>
      <c r="D12" s="22">
        <v>0.32</v>
      </c>
      <c r="E12" s="22">
        <v>1.22</v>
      </c>
      <c r="F12" s="22">
        <v>0</v>
      </c>
      <c r="G12" s="22">
        <v>0</v>
      </c>
      <c r="H12" s="22">
        <v>0.64</v>
      </c>
    </row>
    <row r="13" spans="1:8" ht="18" customHeight="1" x14ac:dyDescent="0.15">
      <c r="A13" s="38">
        <v>11</v>
      </c>
      <c r="B13" s="22" t="s">
        <v>186</v>
      </c>
      <c r="C13" s="22">
        <v>46.08</v>
      </c>
      <c r="D13" s="22">
        <v>0.24</v>
      </c>
      <c r="E13" s="22">
        <v>0.42</v>
      </c>
      <c r="F13" s="22">
        <v>0</v>
      </c>
      <c r="G13" s="22">
        <v>0</v>
      </c>
      <c r="H13" s="22">
        <v>45.42</v>
      </c>
    </row>
    <row r="14" spans="1:8" ht="18" customHeight="1" x14ac:dyDescent="0.15">
      <c r="A14" s="38">
        <v>12</v>
      </c>
      <c r="B14" s="22" t="s">
        <v>187</v>
      </c>
      <c r="C14" s="22">
        <v>90.46</v>
      </c>
      <c r="D14" s="22">
        <v>30.48</v>
      </c>
      <c r="E14" s="22">
        <v>20.63</v>
      </c>
      <c r="F14" s="22">
        <v>2.1</v>
      </c>
      <c r="G14" s="22">
        <v>15.89</v>
      </c>
      <c r="H14" s="22">
        <v>21.36</v>
      </c>
    </row>
    <row r="15" spans="1:8" ht="18" customHeight="1" x14ac:dyDescent="0.15">
      <c r="A15" s="38">
        <v>13</v>
      </c>
      <c r="B15" s="22" t="s">
        <v>188</v>
      </c>
      <c r="C15" s="22">
        <v>3.19</v>
      </c>
      <c r="D15" s="22">
        <v>0.51</v>
      </c>
      <c r="E15" s="22">
        <v>1.8</v>
      </c>
      <c r="F15" s="22">
        <v>0</v>
      </c>
      <c r="G15" s="22">
        <v>0</v>
      </c>
      <c r="H15" s="22">
        <v>0.880000000000001</v>
      </c>
    </row>
    <row r="16" spans="1:8" ht="18" customHeight="1" x14ac:dyDescent="0.15">
      <c r="A16" s="38">
        <v>14</v>
      </c>
      <c r="B16" s="22" t="s">
        <v>189</v>
      </c>
      <c r="C16" s="22">
        <v>16.559999999999999</v>
      </c>
      <c r="D16" s="22">
        <v>3.48</v>
      </c>
      <c r="E16" s="22">
        <v>7.96</v>
      </c>
      <c r="F16" s="22">
        <v>0</v>
      </c>
      <c r="G16" s="22">
        <v>0</v>
      </c>
      <c r="H16" s="22">
        <v>5.12</v>
      </c>
    </row>
    <row r="17" spans="1:8" ht="18" customHeight="1" x14ac:dyDescent="0.15">
      <c r="A17" s="38">
        <v>15</v>
      </c>
      <c r="B17" s="22" t="s">
        <v>190</v>
      </c>
      <c r="C17" s="22">
        <v>25.54</v>
      </c>
      <c r="D17" s="22">
        <v>1.18</v>
      </c>
      <c r="E17" s="22">
        <v>1.71</v>
      </c>
      <c r="F17" s="22">
        <v>0.28000000000000003</v>
      </c>
      <c r="G17" s="22">
        <v>8.61</v>
      </c>
      <c r="H17" s="22">
        <v>13.76</v>
      </c>
    </row>
    <row r="18" spans="1:8" ht="18" customHeight="1" x14ac:dyDescent="0.15">
      <c r="A18" s="38">
        <v>16</v>
      </c>
      <c r="B18" s="22" t="s">
        <v>191</v>
      </c>
      <c r="C18" s="22">
        <v>54.527999999999999</v>
      </c>
      <c r="D18" s="22">
        <v>7.77</v>
      </c>
      <c r="E18" s="22">
        <v>10.86</v>
      </c>
      <c r="F18" s="22">
        <v>0</v>
      </c>
      <c r="G18" s="22">
        <v>8.61</v>
      </c>
      <c r="H18" s="22">
        <v>21.527999999999999</v>
      </c>
    </row>
    <row r="19" spans="1:8" ht="18" customHeight="1" x14ac:dyDescent="0.15">
      <c r="A19" s="38">
        <v>17</v>
      </c>
      <c r="B19" s="22" t="s">
        <v>192</v>
      </c>
      <c r="C19" s="22">
        <v>12.32</v>
      </c>
      <c r="D19" s="22">
        <v>0.33</v>
      </c>
      <c r="E19" s="22">
        <v>0.3</v>
      </c>
      <c r="F19" s="22">
        <v>0.09</v>
      </c>
      <c r="G19" s="22">
        <v>0</v>
      </c>
      <c r="H19" s="22">
        <v>11.6</v>
      </c>
    </row>
    <row r="20" spans="1:8" ht="18" customHeight="1" x14ac:dyDescent="0.15">
      <c r="A20" s="38">
        <v>18</v>
      </c>
      <c r="B20" s="22" t="s">
        <v>193</v>
      </c>
      <c r="C20" s="22">
        <v>19.100000000000001</v>
      </c>
      <c r="D20" s="22">
        <v>1.6</v>
      </c>
      <c r="E20" s="22">
        <v>2.69</v>
      </c>
      <c r="F20" s="22">
        <v>0.44</v>
      </c>
      <c r="G20" s="22">
        <v>8.61</v>
      </c>
      <c r="H20" s="22">
        <v>5.76</v>
      </c>
    </row>
    <row r="21" spans="1:8" ht="18" customHeight="1" x14ac:dyDescent="0.15">
      <c r="A21" s="38">
        <v>19</v>
      </c>
      <c r="B21" s="22" t="s">
        <v>194</v>
      </c>
      <c r="C21" s="22">
        <v>15.63</v>
      </c>
      <c r="D21" s="22">
        <v>0.53</v>
      </c>
      <c r="E21" s="22">
        <v>1.45</v>
      </c>
      <c r="F21" s="22">
        <v>0.24</v>
      </c>
      <c r="G21" s="22">
        <v>8.61</v>
      </c>
      <c r="H21" s="22">
        <v>4.8</v>
      </c>
    </row>
    <row r="22" spans="1:8" ht="18" customHeight="1" x14ac:dyDescent="0.15">
      <c r="A22" s="38">
        <v>20</v>
      </c>
      <c r="B22" s="22" t="s">
        <v>195</v>
      </c>
      <c r="C22" s="22">
        <v>77.89</v>
      </c>
      <c r="D22" s="22">
        <v>1.35</v>
      </c>
      <c r="E22" s="22">
        <v>3.2</v>
      </c>
      <c r="F22" s="22">
        <v>0.65</v>
      </c>
      <c r="G22" s="22">
        <v>8.61</v>
      </c>
      <c r="H22" s="22">
        <v>64.08</v>
      </c>
    </row>
    <row r="23" spans="1:8" ht="18" customHeight="1" x14ac:dyDescent="0.15">
      <c r="A23" s="38">
        <v>21</v>
      </c>
      <c r="B23" s="22" t="s">
        <v>196</v>
      </c>
      <c r="C23" s="22">
        <v>100.99</v>
      </c>
      <c r="D23" s="22">
        <v>41.37</v>
      </c>
      <c r="E23" s="22">
        <v>16.89</v>
      </c>
      <c r="F23" s="22">
        <v>3.1</v>
      </c>
      <c r="G23" s="22">
        <v>17.87</v>
      </c>
      <c r="H23" s="22">
        <v>21.76</v>
      </c>
    </row>
    <row r="24" spans="1:8" ht="18" customHeight="1" x14ac:dyDescent="0.15">
      <c r="A24" s="38">
        <v>22</v>
      </c>
      <c r="B24" s="22" t="s">
        <v>197</v>
      </c>
      <c r="C24" s="22">
        <v>65.191999999999993</v>
      </c>
      <c r="D24" s="22">
        <v>12.92</v>
      </c>
      <c r="E24" s="22">
        <v>12.42</v>
      </c>
      <c r="F24" s="22">
        <v>0</v>
      </c>
      <c r="G24" s="22">
        <v>17.87</v>
      </c>
      <c r="H24" s="22">
        <v>17.341999999999999</v>
      </c>
    </row>
    <row r="25" spans="1:8" ht="18" customHeight="1" x14ac:dyDescent="0.15">
      <c r="A25" s="38">
        <v>23</v>
      </c>
      <c r="B25" s="22" t="s">
        <v>192</v>
      </c>
      <c r="C25" s="22">
        <v>12.32</v>
      </c>
      <c r="D25" s="22">
        <v>0.33</v>
      </c>
      <c r="E25" s="22">
        <v>0.3</v>
      </c>
      <c r="F25" s="22">
        <v>0.09</v>
      </c>
      <c r="G25" s="22">
        <v>0</v>
      </c>
      <c r="H25" s="22">
        <v>11.6</v>
      </c>
    </row>
    <row r="26" spans="1:8" ht="18" customHeight="1" x14ac:dyDescent="0.15">
      <c r="A26" s="38">
        <v>24</v>
      </c>
      <c r="B26" s="22" t="s">
        <v>198</v>
      </c>
      <c r="C26" s="22">
        <v>10.72</v>
      </c>
      <c r="D26" s="22">
        <v>1.04</v>
      </c>
      <c r="E26" s="22">
        <v>0.34</v>
      </c>
      <c r="F26" s="22">
        <v>0.01</v>
      </c>
      <c r="G26" s="22">
        <v>8.61</v>
      </c>
      <c r="H26" s="22">
        <v>0.71999999999999897</v>
      </c>
    </row>
    <row r="27" spans="1:8" ht="18" customHeight="1" x14ac:dyDescent="0.15">
      <c r="A27" s="38">
        <v>25</v>
      </c>
      <c r="B27" s="22" t="s">
        <v>191</v>
      </c>
      <c r="C27" s="22">
        <v>54.527999999999999</v>
      </c>
      <c r="D27" s="22">
        <v>7.77</v>
      </c>
      <c r="E27" s="22">
        <v>10.86</v>
      </c>
      <c r="F27" s="22">
        <v>0</v>
      </c>
      <c r="G27" s="22">
        <v>8.61</v>
      </c>
      <c r="H27" s="22">
        <v>21.527999999999999</v>
      </c>
    </row>
    <row r="28" spans="1:8" ht="18" customHeight="1" x14ac:dyDescent="0.15">
      <c r="A28" s="38">
        <v>26</v>
      </c>
      <c r="B28" s="22" t="s">
        <v>197</v>
      </c>
      <c r="C28" s="22">
        <v>65.191999999999993</v>
      </c>
      <c r="D28" s="22">
        <v>12.92</v>
      </c>
      <c r="E28" s="22">
        <v>12.42</v>
      </c>
      <c r="F28" s="22">
        <v>0</v>
      </c>
      <c r="G28" s="22">
        <v>17.87</v>
      </c>
      <c r="H28" s="22">
        <v>17.341999999999999</v>
      </c>
    </row>
    <row r="29" spans="1:8" ht="18" customHeight="1" x14ac:dyDescent="0.15">
      <c r="A29" s="38">
        <v>27</v>
      </c>
      <c r="B29" s="22" t="s">
        <v>192</v>
      </c>
      <c r="C29" s="22">
        <v>12.32</v>
      </c>
      <c r="D29" s="22">
        <v>0.33</v>
      </c>
      <c r="E29" s="22">
        <v>0.3</v>
      </c>
      <c r="F29" s="22">
        <v>0.09</v>
      </c>
      <c r="G29" s="22">
        <v>0</v>
      </c>
      <c r="H29" s="22">
        <v>11.6</v>
      </c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A2" sqref="A1:A1048576"/>
    </sheetView>
  </sheetViews>
  <sheetFormatPr defaultRowHeight="13.5" x14ac:dyDescent="0.15"/>
  <cols>
    <col min="1" max="1" width="9" style="1"/>
    <col min="2" max="2" width="11" customWidth="1"/>
  </cols>
  <sheetData>
    <row r="1" spans="1:11" ht="20.25" x14ac:dyDescent="0.25">
      <c r="A1" s="64" t="s">
        <v>83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s="12" customFormat="1" ht="33.75" customHeight="1" x14ac:dyDescent="0.15">
      <c r="A2" s="41" t="s">
        <v>1</v>
      </c>
      <c r="B2" s="37" t="s">
        <v>85</v>
      </c>
      <c r="C2" s="25" t="s">
        <v>199</v>
      </c>
      <c r="D2" s="25" t="s">
        <v>200</v>
      </c>
      <c r="E2" s="25" t="s">
        <v>201</v>
      </c>
      <c r="F2" s="25" t="s">
        <v>202</v>
      </c>
      <c r="G2" s="25" t="s">
        <v>203</v>
      </c>
      <c r="H2" s="25" t="s">
        <v>204</v>
      </c>
      <c r="I2" s="25" t="s">
        <v>205</v>
      </c>
      <c r="J2" s="25" t="s">
        <v>206</v>
      </c>
      <c r="K2" s="25" t="s">
        <v>207</v>
      </c>
    </row>
    <row r="3" spans="1:11" ht="18" customHeight="1" x14ac:dyDescent="0.15">
      <c r="A3" s="38">
        <v>1</v>
      </c>
      <c r="B3" s="22" t="s">
        <v>208</v>
      </c>
      <c r="C3" s="22">
        <v>6000</v>
      </c>
      <c r="D3" s="22">
        <v>1000</v>
      </c>
      <c r="E3" s="22">
        <v>1000</v>
      </c>
      <c r="F3" s="22">
        <v>88.423000000000002</v>
      </c>
      <c r="G3" s="22">
        <v>13.358000000000001</v>
      </c>
      <c r="H3" s="22">
        <v>48.86</v>
      </c>
      <c r="I3" s="22">
        <v>0.70699999999999996</v>
      </c>
      <c r="J3" s="22">
        <v>13.36</v>
      </c>
      <c r="K3" s="22">
        <v>2.5</v>
      </c>
    </row>
  </sheetData>
  <mergeCells count="1">
    <mergeCell ref="A1:K1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A2" sqref="A1:A1048576"/>
    </sheetView>
  </sheetViews>
  <sheetFormatPr defaultRowHeight="13.5" x14ac:dyDescent="0.15"/>
  <cols>
    <col min="1" max="1" width="9" style="1"/>
    <col min="2" max="2" width="11" style="3" customWidth="1"/>
    <col min="3" max="16384" width="9" style="3"/>
  </cols>
  <sheetData>
    <row r="1" spans="1:13" ht="20.25" x14ac:dyDescent="0.25">
      <c r="A1" s="64" t="s">
        <v>84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s="12" customFormat="1" ht="33" customHeight="1" x14ac:dyDescent="0.15">
      <c r="A2" s="41" t="s">
        <v>268</v>
      </c>
      <c r="B2" s="37" t="s">
        <v>85</v>
      </c>
      <c r="C2" s="25" t="s">
        <v>209</v>
      </c>
      <c r="D2" s="25" t="s">
        <v>205</v>
      </c>
      <c r="E2" s="25" t="s">
        <v>210</v>
      </c>
      <c r="F2" s="25" t="s">
        <v>211</v>
      </c>
      <c r="G2" s="25" t="s">
        <v>212</v>
      </c>
      <c r="H2" s="25" t="s">
        <v>213</v>
      </c>
      <c r="I2" s="25" t="s">
        <v>214</v>
      </c>
      <c r="J2" s="25" t="s">
        <v>215</v>
      </c>
      <c r="K2" s="25" t="s">
        <v>216</v>
      </c>
      <c r="L2" s="25" t="s">
        <v>217</v>
      </c>
      <c r="M2" s="25" t="s">
        <v>218</v>
      </c>
    </row>
    <row r="3" spans="1:13" ht="18" customHeight="1" x14ac:dyDescent="0.15">
      <c r="A3" s="38">
        <v>1</v>
      </c>
      <c r="B3" s="22" t="s">
        <v>219</v>
      </c>
      <c r="C3" s="22">
        <v>611.24997399999995</v>
      </c>
      <c r="D3" s="22">
        <v>0.76</v>
      </c>
      <c r="E3" s="22">
        <v>4.3775599999999999</v>
      </c>
      <c r="F3" s="22">
        <v>77.52</v>
      </c>
      <c r="G3" s="22">
        <v>21.175712000000001</v>
      </c>
      <c r="H3" s="22">
        <v>0</v>
      </c>
      <c r="I3" s="22">
        <v>111.38</v>
      </c>
      <c r="J3" s="22">
        <v>0.2</v>
      </c>
      <c r="K3" s="22">
        <v>1650</v>
      </c>
      <c r="L3" s="22">
        <v>151.00800000000001</v>
      </c>
      <c r="M3" s="22">
        <v>4115.96</v>
      </c>
    </row>
  </sheetData>
  <mergeCells count="1">
    <mergeCell ref="A1:M1"/>
  </mergeCells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A2" sqref="A1:A1048576"/>
    </sheetView>
  </sheetViews>
  <sheetFormatPr defaultRowHeight="13.5" x14ac:dyDescent="0.15"/>
  <cols>
    <col min="1" max="1" width="9" style="1"/>
    <col min="2" max="2" width="29.875" style="3" customWidth="1"/>
    <col min="3" max="3" width="24" style="3" customWidth="1"/>
    <col min="4" max="4" width="25.625" style="3" customWidth="1"/>
    <col min="5" max="16384" width="9" style="3"/>
  </cols>
  <sheetData>
    <row r="1" spans="1:4" ht="20.25" x14ac:dyDescent="0.25">
      <c r="A1" s="64" t="s">
        <v>86</v>
      </c>
      <c r="B1" s="64"/>
      <c r="C1" s="64"/>
      <c r="D1" s="64"/>
    </row>
    <row r="2" spans="1:4" s="12" customFormat="1" ht="33" customHeight="1" x14ac:dyDescent="0.15">
      <c r="A2" s="41" t="s">
        <v>1</v>
      </c>
      <c r="B2" s="20" t="s">
        <v>85</v>
      </c>
      <c r="C2" s="20" t="s">
        <v>87</v>
      </c>
      <c r="D2" s="20" t="s">
        <v>88</v>
      </c>
    </row>
    <row r="3" spans="1:4" ht="18" customHeight="1" x14ac:dyDescent="0.15">
      <c r="A3" s="38">
        <v>1</v>
      </c>
      <c r="B3" s="22" t="s">
        <v>219</v>
      </c>
      <c r="C3" s="22">
        <v>21343.599999999999</v>
      </c>
      <c r="D3" s="22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1"/>
    </sheetView>
  </sheetViews>
  <sheetFormatPr defaultRowHeight="13.5" x14ac:dyDescent="0.15"/>
  <cols>
    <col min="1" max="1" width="18.875" customWidth="1"/>
    <col min="2" max="2" width="16.75" customWidth="1"/>
    <col min="3" max="3" width="18.25" customWidth="1"/>
    <col min="4" max="4" width="24.375" customWidth="1"/>
  </cols>
  <sheetData>
    <row r="1" spans="1:4" ht="30" customHeight="1" x14ac:dyDescent="0.25">
      <c r="A1" s="63" t="s">
        <v>127</v>
      </c>
      <c r="B1" s="63"/>
      <c r="C1" s="63"/>
      <c r="D1" s="63"/>
    </row>
    <row r="2" spans="1:4" ht="25.5" customHeight="1" x14ac:dyDescent="0.15">
      <c r="A2" s="2" t="s">
        <v>89</v>
      </c>
      <c r="B2" t="s">
        <v>220</v>
      </c>
      <c r="C2" s="2" t="s">
        <v>90</v>
      </c>
      <c r="D2" t="s">
        <v>221</v>
      </c>
    </row>
    <row r="3" spans="1:4" ht="28.5" customHeight="1" x14ac:dyDescent="0.15">
      <c r="A3" s="23" t="s">
        <v>91</v>
      </c>
      <c r="B3" s="23" t="s">
        <v>92</v>
      </c>
      <c r="C3" s="23" t="s">
        <v>94</v>
      </c>
      <c r="D3" s="23" t="s">
        <v>93</v>
      </c>
    </row>
    <row r="4" spans="1:4" ht="28.5" customHeight="1" x14ac:dyDescent="0.15">
      <c r="A4" s="22" t="s">
        <v>222</v>
      </c>
      <c r="B4" s="22" t="s">
        <v>223</v>
      </c>
      <c r="C4" s="22">
        <v>9.27</v>
      </c>
      <c r="D4" s="22">
        <v>9.27</v>
      </c>
    </row>
    <row r="5" spans="1:4" ht="28.5" customHeight="1" x14ac:dyDescent="0.15">
      <c r="A5" s="22" t="s">
        <v>269</v>
      </c>
      <c r="B5" s="22" t="s">
        <v>223</v>
      </c>
      <c r="C5" s="22">
        <v>8.57</v>
      </c>
      <c r="D5" s="22">
        <v>8.57</v>
      </c>
    </row>
    <row r="6" spans="1:4" ht="28.5" customHeight="1" x14ac:dyDescent="0.15">
      <c r="A6" s="22" t="s">
        <v>270</v>
      </c>
      <c r="B6" s="22" t="s">
        <v>223</v>
      </c>
      <c r="C6" s="22">
        <v>6.62</v>
      </c>
      <c r="D6" s="22">
        <v>6.62</v>
      </c>
    </row>
    <row r="7" spans="1:4" ht="28.5" customHeight="1" x14ac:dyDescent="0.15">
      <c r="A7" s="22" t="s">
        <v>271</v>
      </c>
      <c r="B7" s="22" t="s">
        <v>223</v>
      </c>
      <c r="C7" s="22">
        <v>4.6399999999999997</v>
      </c>
      <c r="D7" s="22">
        <v>4.6399999999999997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sqref="A1:J1"/>
    </sheetView>
  </sheetViews>
  <sheetFormatPr defaultRowHeight="13.5" x14ac:dyDescent="0.15"/>
  <cols>
    <col min="1" max="1" width="9.5" customWidth="1"/>
    <col min="2" max="2" width="10.5" customWidth="1"/>
    <col min="3" max="3" width="6.125" customWidth="1"/>
    <col min="4" max="4" width="9.25" customWidth="1"/>
    <col min="5" max="5" width="7.875" customWidth="1"/>
    <col min="6" max="6" width="8.125" customWidth="1"/>
    <col min="7" max="7" width="7.875" customWidth="1"/>
    <col min="8" max="8" width="7.625" customWidth="1"/>
    <col min="9" max="9" width="5.625" customWidth="1"/>
    <col min="10" max="10" width="7.75" customWidth="1"/>
  </cols>
  <sheetData>
    <row r="1" spans="1:10" ht="29.25" customHeight="1" x14ac:dyDescent="0.25">
      <c r="A1" s="63" t="s">
        <v>95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9.5" customHeight="1" x14ac:dyDescent="0.15">
      <c r="A2" s="2" t="s">
        <v>96</v>
      </c>
      <c r="B2" s="65" t="s">
        <v>272</v>
      </c>
      <c r="C2" s="65"/>
      <c r="D2" s="65"/>
      <c r="E2" s="2" t="s">
        <v>97</v>
      </c>
      <c r="F2" s="2" t="s">
        <v>224</v>
      </c>
      <c r="G2" s="2"/>
      <c r="H2" s="2"/>
      <c r="I2" s="2" t="s">
        <v>98</v>
      </c>
      <c r="J2" s="2">
        <v>1</v>
      </c>
    </row>
    <row r="3" spans="1:10" ht="34.5" customHeight="1" x14ac:dyDescent="0.15">
      <c r="A3" s="21" t="s">
        <v>99</v>
      </c>
      <c r="B3" s="21" t="s">
        <v>100</v>
      </c>
      <c r="C3" s="21" t="s">
        <v>101</v>
      </c>
      <c r="D3" s="21" t="s">
        <v>102</v>
      </c>
      <c r="E3" s="21" t="s">
        <v>103</v>
      </c>
      <c r="F3" s="21" t="s">
        <v>104</v>
      </c>
      <c r="G3" s="21" t="s">
        <v>105</v>
      </c>
      <c r="H3" s="21" t="s">
        <v>106</v>
      </c>
      <c r="I3" s="21" t="s">
        <v>107</v>
      </c>
      <c r="J3" s="21" t="s">
        <v>108</v>
      </c>
    </row>
    <row r="4" spans="1:10" ht="18" customHeight="1" x14ac:dyDescent="0.15">
      <c r="A4" s="22" t="s">
        <v>273</v>
      </c>
      <c r="B4" s="22" t="s">
        <v>274</v>
      </c>
      <c r="C4" s="22">
        <v>495</v>
      </c>
      <c r="D4" s="22">
        <v>0.03</v>
      </c>
      <c r="E4" s="22">
        <v>1.8</v>
      </c>
      <c r="F4" s="22"/>
      <c r="G4" s="22">
        <v>3</v>
      </c>
      <c r="H4" s="22">
        <v>7.6</v>
      </c>
      <c r="I4" s="22">
        <v>0.9</v>
      </c>
      <c r="J4" s="22">
        <v>29.744</v>
      </c>
    </row>
    <row r="5" spans="1:10" ht="18" customHeight="1" x14ac:dyDescent="0.15">
      <c r="A5" s="22" t="s">
        <v>275</v>
      </c>
      <c r="B5" s="22" t="s">
        <v>276</v>
      </c>
      <c r="C5" s="22">
        <v>150</v>
      </c>
      <c r="D5" s="22">
        <v>0.55000000000000004</v>
      </c>
      <c r="E5" s="22"/>
      <c r="F5" s="22">
        <v>4</v>
      </c>
      <c r="G5" s="22">
        <v>3</v>
      </c>
      <c r="H5" s="22"/>
      <c r="I5" s="22"/>
      <c r="J5" s="22">
        <v>89.5</v>
      </c>
    </row>
    <row r="6" spans="1:10" ht="18" customHeight="1" x14ac:dyDescent="0.15">
      <c r="A6" s="22" t="s">
        <v>277</v>
      </c>
      <c r="B6" s="22"/>
      <c r="C6" s="22"/>
      <c r="D6" s="22"/>
      <c r="E6" s="22"/>
      <c r="F6" s="22"/>
      <c r="G6" s="22"/>
      <c r="H6" s="22"/>
      <c r="I6" s="22"/>
      <c r="J6" s="22">
        <v>0</v>
      </c>
    </row>
    <row r="7" spans="1:10" ht="18" customHeight="1" x14ac:dyDescent="0.15">
      <c r="A7" s="22" t="s">
        <v>278</v>
      </c>
      <c r="B7" s="22"/>
      <c r="C7" s="22"/>
      <c r="D7" s="22"/>
      <c r="E7" s="22"/>
      <c r="F7" s="22"/>
      <c r="G7" s="22"/>
      <c r="H7" s="22"/>
      <c r="I7" s="22"/>
      <c r="J7" s="22">
        <v>119.244</v>
      </c>
    </row>
    <row r="9" spans="1:10" x14ac:dyDescent="0.15">
      <c r="A9" s="2" t="s">
        <v>96</v>
      </c>
      <c r="B9" s="65" t="s">
        <v>279</v>
      </c>
      <c r="C9" s="65"/>
      <c r="D9" s="65"/>
      <c r="E9" s="2" t="s">
        <v>97</v>
      </c>
      <c r="F9" s="2" t="s">
        <v>267</v>
      </c>
      <c r="G9" s="2"/>
      <c r="H9" s="2"/>
      <c r="I9" s="2" t="s">
        <v>98</v>
      </c>
      <c r="J9" s="2">
        <v>1</v>
      </c>
    </row>
    <row r="10" spans="1:10" ht="27" x14ac:dyDescent="0.15">
      <c r="A10" s="37" t="s">
        <v>99</v>
      </c>
      <c r="B10" s="37" t="s">
        <v>100</v>
      </c>
      <c r="C10" s="37" t="s">
        <v>101</v>
      </c>
      <c r="D10" s="37" t="s">
        <v>102</v>
      </c>
      <c r="E10" s="37" t="s">
        <v>103</v>
      </c>
      <c r="F10" s="37" t="s">
        <v>104</v>
      </c>
      <c r="G10" s="37" t="s">
        <v>105</v>
      </c>
      <c r="H10" s="37" t="s">
        <v>106</v>
      </c>
      <c r="I10" s="37" t="s">
        <v>107</v>
      </c>
      <c r="J10" s="37" t="s">
        <v>108</v>
      </c>
    </row>
    <row r="11" spans="1:10" ht="18" customHeight="1" x14ac:dyDescent="0.15">
      <c r="A11" s="22" t="s">
        <v>273</v>
      </c>
      <c r="B11" s="22" t="s">
        <v>274</v>
      </c>
      <c r="C11" s="22">
        <v>495</v>
      </c>
      <c r="D11" s="22">
        <v>0.03</v>
      </c>
      <c r="E11" s="22">
        <v>1.8</v>
      </c>
      <c r="F11" s="22"/>
      <c r="G11" s="22">
        <v>4</v>
      </c>
      <c r="H11" s="22">
        <v>7.6</v>
      </c>
      <c r="I11" s="22">
        <v>0.9</v>
      </c>
      <c r="J11" s="22">
        <v>30.744</v>
      </c>
    </row>
    <row r="12" spans="1:10" ht="18" customHeight="1" x14ac:dyDescent="0.15">
      <c r="A12" s="22" t="s">
        <v>275</v>
      </c>
      <c r="B12" s="22" t="s">
        <v>276</v>
      </c>
      <c r="C12" s="22">
        <v>150</v>
      </c>
      <c r="D12" s="22">
        <v>0.55000000000000004</v>
      </c>
      <c r="E12" s="22"/>
      <c r="F12" s="22">
        <v>3</v>
      </c>
      <c r="G12" s="22">
        <v>4</v>
      </c>
      <c r="H12" s="22"/>
      <c r="I12" s="22"/>
      <c r="J12" s="22">
        <v>89.5</v>
      </c>
    </row>
    <row r="13" spans="1:10" ht="18" customHeight="1" x14ac:dyDescent="0.15">
      <c r="A13" s="22" t="s">
        <v>277</v>
      </c>
      <c r="B13" s="22"/>
      <c r="C13" s="22"/>
      <c r="D13" s="22"/>
      <c r="E13" s="22"/>
      <c r="F13" s="22"/>
      <c r="G13" s="22"/>
      <c r="H13" s="22"/>
      <c r="I13" s="22"/>
      <c r="J13" s="22">
        <v>0</v>
      </c>
    </row>
    <row r="14" spans="1:10" ht="18" customHeight="1" x14ac:dyDescent="0.15">
      <c r="A14" s="22" t="s">
        <v>278</v>
      </c>
      <c r="B14" s="22"/>
      <c r="C14" s="22"/>
      <c r="D14" s="22"/>
      <c r="E14" s="22"/>
      <c r="F14" s="22"/>
      <c r="G14" s="22"/>
      <c r="H14" s="22"/>
      <c r="I14" s="22"/>
      <c r="J14" s="22">
        <v>120.244</v>
      </c>
    </row>
  </sheetData>
  <mergeCells count="3">
    <mergeCell ref="A1:J1"/>
    <mergeCell ref="B2:D2"/>
    <mergeCell ref="B9:D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sqref="A1:I1"/>
    </sheetView>
  </sheetViews>
  <sheetFormatPr defaultRowHeight="13.5" x14ac:dyDescent="0.15"/>
  <cols>
    <col min="1" max="1" width="5.75" style="44" customWidth="1"/>
    <col min="2" max="2" width="21.75" customWidth="1"/>
    <col min="3" max="3" width="4.5" customWidth="1"/>
    <col min="4" max="4" width="4" customWidth="1"/>
    <col min="5" max="6" width="9" customWidth="1"/>
    <col min="7" max="7" width="9.5" customWidth="1"/>
    <col min="8" max="8" width="10" customWidth="1"/>
    <col min="9" max="9" width="10.375" customWidth="1"/>
  </cols>
  <sheetData>
    <row r="1" spans="1:9" s="3" customFormat="1" ht="32.25" customHeight="1" x14ac:dyDescent="0.15">
      <c r="A1" s="46" t="s">
        <v>41</v>
      </c>
      <c r="B1" s="46"/>
      <c r="C1" s="46"/>
      <c r="D1" s="46"/>
      <c r="E1" s="46"/>
      <c r="F1" s="46"/>
      <c r="G1" s="46"/>
      <c r="H1" s="46"/>
      <c r="I1" s="46"/>
    </row>
    <row r="2" spans="1:9" s="3" customFormat="1" ht="31.5" customHeight="1" x14ac:dyDescent="0.15">
      <c r="A2" s="43" t="s">
        <v>1</v>
      </c>
      <c r="B2" s="6" t="s">
        <v>36</v>
      </c>
      <c r="C2" s="6" t="s">
        <v>3</v>
      </c>
      <c r="D2" s="6" t="s">
        <v>4</v>
      </c>
      <c r="E2" s="6" t="s">
        <v>5</v>
      </c>
      <c r="F2" s="6" t="s">
        <v>37</v>
      </c>
      <c r="G2" s="6" t="s">
        <v>38</v>
      </c>
      <c r="H2" s="7" t="s">
        <v>39</v>
      </c>
      <c r="I2" s="7" t="s">
        <v>40</v>
      </c>
    </row>
  </sheetData>
  <mergeCells count="1">
    <mergeCell ref="A1:I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J17" sqref="J17"/>
    </sheetView>
  </sheetViews>
  <sheetFormatPr defaultRowHeight="13.5" x14ac:dyDescent="0.15"/>
  <cols>
    <col min="1" max="1" width="6.625" customWidth="1"/>
    <col min="2" max="2" width="12.375" customWidth="1"/>
    <col min="3" max="3" width="4.875" customWidth="1"/>
    <col min="4" max="4" width="5.75" customWidth="1"/>
    <col min="5" max="5" width="6.875" customWidth="1"/>
    <col min="6" max="6" width="7.125" customWidth="1"/>
    <col min="7" max="7" width="6" customWidth="1"/>
    <col min="8" max="8" width="5" customWidth="1"/>
    <col min="9" max="9" width="7.5" customWidth="1"/>
    <col min="10" max="10" width="6.375" customWidth="1"/>
  </cols>
  <sheetData>
    <row r="1" spans="1:11" ht="33.75" customHeight="1" x14ac:dyDescent="0.25">
      <c r="A1" s="64" t="s">
        <v>109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s="3" customFormat="1" ht="20.25" customHeight="1" x14ac:dyDescent="0.15">
      <c r="A2" s="47" t="s">
        <v>110</v>
      </c>
      <c r="B2" s="47" t="s">
        <v>111</v>
      </c>
      <c r="C2" s="47" t="s">
        <v>92</v>
      </c>
      <c r="D2" s="47" t="s">
        <v>112</v>
      </c>
      <c r="E2" s="47" t="s">
        <v>113</v>
      </c>
      <c r="F2" s="47" t="s">
        <v>114</v>
      </c>
      <c r="G2" s="47" t="s">
        <v>120</v>
      </c>
      <c r="H2" s="47"/>
      <c r="I2" s="47"/>
      <c r="J2" s="47"/>
      <c r="K2" s="47"/>
    </row>
    <row r="3" spans="1:11" ht="40.5" x14ac:dyDescent="0.15">
      <c r="A3" s="47"/>
      <c r="B3" s="47"/>
      <c r="C3" s="47"/>
      <c r="D3" s="47"/>
      <c r="E3" s="47"/>
      <c r="F3" s="47"/>
      <c r="G3" s="21" t="s">
        <v>115</v>
      </c>
      <c r="H3" s="21" t="s">
        <v>116</v>
      </c>
      <c r="I3" s="21" t="s">
        <v>117</v>
      </c>
      <c r="J3" s="21" t="s">
        <v>118</v>
      </c>
      <c r="K3" s="21" t="s">
        <v>119</v>
      </c>
    </row>
    <row r="4" spans="1:11" ht="18" customHeight="1" x14ac:dyDescent="0.15">
      <c r="A4" s="22" t="s">
        <v>280</v>
      </c>
      <c r="B4" s="22" t="s">
        <v>128</v>
      </c>
      <c r="C4" s="22" t="s">
        <v>129</v>
      </c>
      <c r="D4" s="22"/>
      <c r="E4" s="22">
        <v>1</v>
      </c>
      <c r="F4" s="22">
        <f>INDEX(主要材料运输费用计算表!A:J,MATCH(B4,主要材料运输费用计算表!B$1:B$1000,0)+5,10)</f>
        <v>119.244</v>
      </c>
      <c r="G4" s="22">
        <f>VLOOKUP(B4,主要材料预算价格汇总表!B:H,4,FALSE)</f>
        <v>350</v>
      </c>
      <c r="H4" s="22">
        <f>VLOOKUP(B4,主要材料预算价格汇总表!B:H,5,FALSE)</f>
        <v>15</v>
      </c>
      <c r="I4" s="22">
        <f>VLOOKUP(B4,主要材料预算价格汇总表!B:H,7,FALSE)</f>
        <v>10.95</v>
      </c>
      <c r="J4" s="22">
        <f>VLOOKUP(B4,主要材料预算价格汇总表!B:H,6,FALSE)</f>
        <v>0</v>
      </c>
      <c r="K4" s="22">
        <f>VLOOKUP(B4,主要材料预算价格汇总表!B:H,3,FALSE)</f>
        <v>375.95</v>
      </c>
    </row>
    <row r="5" spans="1:11" ht="18" customHeight="1" x14ac:dyDescent="0.15">
      <c r="A5" s="22" t="s">
        <v>281</v>
      </c>
      <c r="B5" s="22" t="s">
        <v>130</v>
      </c>
      <c r="C5" s="22" t="s">
        <v>129</v>
      </c>
      <c r="D5" s="22"/>
      <c r="E5" s="22">
        <v>1</v>
      </c>
      <c r="F5" s="22">
        <f>INDEX(主要材料运输费用计算表!A:J,MATCH(B5,主要材料运输费用计算表!B$1:B$1000,0)+5,10)</f>
        <v>120.244</v>
      </c>
      <c r="G5" s="22">
        <f>VLOOKUP(B5,主要材料预算价格汇总表!B:H,4,FALSE)</f>
        <v>380</v>
      </c>
      <c r="H5" s="22">
        <f>VLOOKUP(B5,主要材料预算价格汇总表!B:H,5,FALSE)</f>
        <v>15</v>
      </c>
      <c r="I5" s="22">
        <f>VLOOKUP(B5,主要材料预算价格汇总表!B:H,7,FALSE)</f>
        <v>11.85</v>
      </c>
      <c r="J5" s="22">
        <f>VLOOKUP(B5,主要材料预算价格汇总表!B:H,6,FALSE)</f>
        <v>0</v>
      </c>
      <c r="K5" s="22">
        <f>VLOOKUP(B5,主要材料预算价格汇总表!B:H,3,FALSE)</f>
        <v>395</v>
      </c>
    </row>
  </sheetData>
  <mergeCells count="8">
    <mergeCell ref="A1:K1"/>
    <mergeCell ref="G2:K2"/>
    <mergeCell ref="A2:A3"/>
    <mergeCell ref="B2:B3"/>
    <mergeCell ref="C2:C3"/>
    <mergeCell ref="D2:D3"/>
    <mergeCell ref="E2:E3"/>
    <mergeCell ref="F2:F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sqref="A1:L1"/>
    </sheetView>
  </sheetViews>
  <sheetFormatPr defaultRowHeight="13.5" x14ac:dyDescent="0.15"/>
  <cols>
    <col min="1" max="1" width="5.125" customWidth="1"/>
    <col min="2" max="2" width="23.375" customWidth="1"/>
    <col min="3" max="3" width="3.75" customWidth="1"/>
    <col min="4" max="4" width="5.875" customWidth="1"/>
    <col min="5" max="5" width="4.875" style="3" customWidth="1"/>
    <col min="6" max="6" width="5.75" customWidth="1"/>
    <col min="7" max="7" width="5.75" style="3" customWidth="1"/>
    <col min="8" max="8" width="5.75" customWidth="1"/>
    <col min="9" max="9" width="6" style="3" customWidth="1"/>
    <col min="10" max="10" width="6.375" customWidth="1"/>
    <col min="11" max="11" width="5.25" style="3" customWidth="1"/>
    <col min="12" max="12" width="7.125" customWidth="1"/>
  </cols>
  <sheetData>
    <row r="1" spans="1:12" ht="27" customHeight="1" x14ac:dyDescent="0.25">
      <c r="A1" s="64" t="s">
        <v>126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18.75" customHeight="1" x14ac:dyDescent="0.15">
      <c r="A2" s="47" t="s">
        <v>110</v>
      </c>
      <c r="B2" s="47" t="s">
        <v>111</v>
      </c>
      <c r="C2" s="47" t="s">
        <v>92</v>
      </c>
      <c r="D2" s="53" t="s">
        <v>121</v>
      </c>
      <c r="E2" s="54"/>
      <c r="F2" s="54"/>
      <c r="G2" s="54"/>
      <c r="H2" s="54"/>
      <c r="I2" s="54"/>
      <c r="J2" s="54"/>
      <c r="K2" s="66"/>
      <c r="L2" s="47" t="s">
        <v>94</v>
      </c>
    </row>
    <row r="3" spans="1:12" ht="34.5" customHeight="1" x14ac:dyDescent="0.15">
      <c r="A3" s="47"/>
      <c r="B3" s="47"/>
      <c r="C3" s="47"/>
      <c r="D3" s="21" t="s">
        <v>122</v>
      </c>
      <c r="E3" s="24" t="s">
        <v>225</v>
      </c>
      <c r="F3" s="21" t="s">
        <v>123</v>
      </c>
      <c r="G3" s="24" t="s">
        <v>225</v>
      </c>
      <c r="H3" s="21" t="s">
        <v>124</v>
      </c>
      <c r="I3" s="24" t="s">
        <v>225</v>
      </c>
      <c r="J3" s="21" t="s">
        <v>125</v>
      </c>
      <c r="K3" s="24" t="s">
        <v>225</v>
      </c>
      <c r="L3" s="47"/>
    </row>
    <row r="4" spans="1:12" ht="18" customHeight="1" x14ac:dyDescent="0.15">
      <c r="A4" s="22" t="s">
        <v>261</v>
      </c>
      <c r="B4" s="22" t="s">
        <v>262</v>
      </c>
      <c r="C4" s="22" t="s">
        <v>133</v>
      </c>
      <c r="D4" s="22">
        <v>0.34015299999999998</v>
      </c>
      <c r="E4" s="22">
        <v>1.177</v>
      </c>
      <c r="F4" s="22">
        <v>0.52822000000000002</v>
      </c>
      <c r="G4" s="22">
        <v>1.0780000000000001</v>
      </c>
      <c r="H4" s="22">
        <v>0.84142799999999995</v>
      </c>
      <c r="I4" s="22">
        <v>1.0387999999999999</v>
      </c>
      <c r="J4" s="22">
        <v>0.17655000000000001</v>
      </c>
      <c r="K4" s="22">
        <v>1.177</v>
      </c>
      <c r="L4" s="22">
        <v>274.02999999999997</v>
      </c>
    </row>
    <row r="5" spans="1:12" ht="18" customHeight="1" x14ac:dyDescent="0.15">
      <c r="A5" s="22" t="s">
        <v>263</v>
      </c>
      <c r="B5" s="22" t="s">
        <v>264</v>
      </c>
      <c r="C5" s="22" t="s">
        <v>133</v>
      </c>
      <c r="D5" s="22">
        <v>0.28483399999999998</v>
      </c>
      <c r="E5" s="22">
        <v>1.177</v>
      </c>
      <c r="F5" s="22">
        <v>0.56055999999999995</v>
      </c>
      <c r="G5" s="22">
        <v>1.0780000000000001</v>
      </c>
      <c r="H5" s="22">
        <v>0.84142799999999995</v>
      </c>
      <c r="I5" s="22">
        <v>1.0387999999999999</v>
      </c>
      <c r="J5" s="22">
        <v>0.17655000000000001</v>
      </c>
      <c r="K5" s="22">
        <v>1.177</v>
      </c>
      <c r="L5" s="22">
        <v>250.25</v>
      </c>
    </row>
  </sheetData>
  <mergeCells count="6">
    <mergeCell ref="A1:L1"/>
    <mergeCell ref="A2:A3"/>
    <mergeCell ref="B2:B3"/>
    <mergeCell ref="C2:C3"/>
    <mergeCell ref="L2:L3"/>
    <mergeCell ref="D2:K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D38" sqref="D38"/>
    </sheetView>
  </sheetViews>
  <sheetFormatPr defaultRowHeight="13.5" x14ac:dyDescent="0.15"/>
  <cols>
    <col min="1" max="1" width="5" customWidth="1"/>
    <col min="2" max="2" width="29" customWidth="1"/>
    <col min="3" max="3" width="21.25" customWidth="1"/>
    <col min="4" max="4" width="26.625" customWidth="1"/>
  </cols>
  <sheetData>
    <row r="1" spans="1:4" s="3" customFormat="1" ht="18.75" x14ac:dyDescent="0.25">
      <c r="A1" s="67" t="s">
        <v>255</v>
      </c>
      <c r="B1" s="67"/>
      <c r="C1" s="67"/>
      <c r="D1" s="67"/>
    </row>
    <row r="2" spans="1:4" ht="21" thickBot="1" x14ac:dyDescent="0.3">
      <c r="A2" s="70" t="s">
        <v>256</v>
      </c>
      <c r="B2" s="70"/>
      <c r="C2" s="70"/>
      <c r="D2" s="70"/>
    </row>
    <row r="3" spans="1:4" ht="21.75" customHeight="1" x14ac:dyDescent="0.15">
      <c r="A3" s="27" t="s">
        <v>226</v>
      </c>
      <c r="B3" s="71" t="s">
        <v>227</v>
      </c>
      <c r="C3" s="71"/>
      <c r="D3" s="28" t="s">
        <v>228</v>
      </c>
    </row>
    <row r="4" spans="1:4" ht="19.5" customHeight="1" x14ac:dyDescent="0.15">
      <c r="A4" s="29">
        <v>1</v>
      </c>
      <c r="B4" s="47" t="s">
        <v>246</v>
      </c>
      <c r="C4" s="47"/>
      <c r="D4" s="30">
        <v>1</v>
      </c>
    </row>
    <row r="5" spans="1:4" ht="19.5" customHeight="1" x14ac:dyDescent="0.15">
      <c r="A5" s="29">
        <v>2</v>
      </c>
      <c r="B5" s="47" t="s">
        <v>247</v>
      </c>
      <c r="C5" s="47"/>
      <c r="D5" s="30">
        <v>0.3</v>
      </c>
    </row>
    <row r="6" spans="1:4" ht="19.5" customHeight="1" x14ac:dyDescent="0.15">
      <c r="A6" s="29">
        <v>3</v>
      </c>
      <c r="B6" s="47" t="s">
        <v>248</v>
      </c>
      <c r="C6" s="47"/>
      <c r="D6" s="30">
        <v>0</v>
      </c>
    </row>
    <row r="7" spans="1:4" ht="19.5" customHeight="1" x14ac:dyDescent="0.15">
      <c r="A7" s="29">
        <v>4</v>
      </c>
      <c r="B7" s="47" t="s">
        <v>249</v>
      </c>
      <c r="C7" s="47"/>
      <c r="D7" s="30">
        <v>1.8</v>
      </c>
    </row>
    <row r="8" spans="1:4" ht="19.5" customHeight="1" x14ac:dyDescent="0.15">
      <c r="A8" s="29">
        <v>5</v>
      </c>
      <c r="B8" s="47" t="s">
        <v>250</v>
      </c>
      <c r="C8" s="47"/>
      <c r="D8" s="30">
        <v>1.4</v>
      </c>
    </row>
    <row r="9" spans="1:4" ht="19.5" customHeight="1" x14ac:dyDescent="0.15">
      <c r="A9" s="29">
        <v>6</v>
      </c>
      <c r="B9" s="47" t="s">
        <v>251</v>
      </c>
      <c r="C9" s="47"/>
      <c r="D9" s="30">
        <v>0.6</v>
      </c>
    </row>
    <row r="10" spans="1:4" ht="19.5" customHeight="1" thickBot="1" x14ac:dyDescent="0.2">
      <c r="A10" s="31" t="s">
        <v>229</v>
      </c>
      <c r="B10" s="68"/>
      <c r="C10" s="69"/>
      <c r="D10" s="32">
        <v>5.0999999999999996</v>
      </c>
    </row>
    <row r="12" spans="1:4" s="3" customFormat="1" ht="18.75" x14ac:dyDescent="0.25">
      <c r="A12" s="67" t="s">
        <v>282</v>
      </c>
      <c r="B12" s="67"/>
      <c r="C12" s="67"/>
      <c r="D12" s="67"/>
    </row>
    <row r="13" spans="1:4" ht="21" thickBot="1" x14ac:dyDescent="0.3">
      <c r="A13" s="70" t="s">
        <v>257</v>
      </c>
      <c r="B13" s="70"/>
      <c r="C13" s="70"/>
      <c r="D13" s="70"/>
    </row>
    <row r="14" spans="1:4" ht="21.75" customHeight="1" x14ac:dyDescent="0.15">
      <c r="A14" s="27" t="s">
        <v>226</v>
      </c>
      <c r="B14" s="33" t="s">
        <v>252</v>
      </c>
      <c r="C14" s="33" t="s">
        <v>253</v>
      </c>
      <c r="D14" s="28" t="s">
        <v>254</v>
      </c>
    </row>
    <row r="15" spans="1:4" ht="21.75" customHeight="1" x14ac:dyDescent="0.15">
      <c r="A15" s="29" t="s">
        <v>230</v>
      </c>
      <c r="B15" s="26" t="s">
        <v>232</v>
      </c>
      <c r="C15" s="26"/>
      <c r="D15" s="30"/>
    </row>
    <row r="16" spans="1:4" ht="21.75" customHeight="1" x14ac:dyDescent="0.15">
      <c r="A16" s="29">
        <v>1</v>
      </c>
      <c r="B16" s="26" t="s">
        <v>233</v>
      </c>
      <c r="C16" s="26" t="s">
        <v>18</v>
      </c>
      <c r="D16" s="30">
        <v>4</v>
      </c>
    </row>
    <row r="17" spans="1:4" ht="21.75" customHeight="1" x14ac:dyDescent="0.15">
      <c r="A17" s="29">
        <v>2</v>
      </c>
      <c r="B17" s="26" t="s">
        <v>234</v>
      </c>
      <c r="C17" s="26" t="s">
        <v>18</v>
      </c>
      <c r="D17" s="30">
        <v>9</v>
      </c>
    </row>
    <row r="18" spans="1:4" ht="21.75" customHeight="1" x14ac:dyDescent="0.15">
      <c r="A18" s="29">
        <v>3</v>
      </c>
      <c r="B18" s="26" t="s">
        <v>235</v>
      </c>
      <c r="C18" s="26" t="s">
        <v>18</v>
      </c>
      <c r="D18" s="30">
        <v>4</v>
      </c>
    </row>
    <row r="19" spans="1:4" ht="21.75" customHeight="1" x14ac:dyDescent="0.15">
      <c r="A19" s="29">
        <v>4</v>
      </c>
      <c r="B19" s="26" t="s">
        <v>236</v>
      </c>
      <c r="C19" s="26" t="s">
        <v>18</v>
      </c>
      <c r="D19" s="30">
        <v>6</v>
      </c>
    </row>
    <row r="20" spans="1:4" ht="21.75" customHeight="1" x14ac:dyDescent="0.15">
      <c r="A20" s="29">
        <v>5</v>
      </c>
      <c r="B20" s="26" t="s">
        <v>237</v>
      </c>
      <c r="C20" s="26" t="s">
        <v>18</v>
      </c>
      <c r="D20" s="30">
        <v>7</v>
      </c>
    </row>
    <row r="21" spans="1:4" ht="21.75" customHeight="1" x14ac:dyDescent="0.15">
      <c r="A21" s="29">
        <v>6</v>
      </c>
      <c r="B21" s="26" t="s">
        <v>238</v>
      </c>
      <c r="C21" s="26" t="s">
        <v>18</v>
      </c>
      <c r="D21" s="30">
        <v>4</v>
      </c>
    </row>
    <row r="22" spans="1:4" ht="21.75" customHeight="1" x14ac:dyDescent="0.15">
      <c r="A22" s="29">
        <v>7</v>
      </c>
      <c r="B22" s="26" t="s">
        <v>239</v>
      </c>
      <c r="C22" s="26" t="s">
        <v>18</v>
      </c>
      <c r="D22" s="30">
        <v>8</v>
      </c>
    </row>
    <row r="23" spans="1:4" ht="21.75" customHeight="1" x14ac:dyDescent="0.15">
      <c r="A23" s="29">
        <v>8</v>
      </c>
      <c r="B23" s="26" t="s">
        <v>240</v>
      </c>
      <c r="C23" s="26" t="s">
        <v>18</v>
      </c>
      <c r="D23" s="30">
        <v>8</v>
      </c>
    </row>
    <row r="24" spans="1:4" ht="21.75" customHeight="1" x14ac:dyDescent="0.15">
      <c r="A24" s="29">
        <v>9</v>
      </c>
      <c r="B24" s="26" t="s">
        <v>241</v>
      </c>
      <c r="C24" s="26" t="s">
        <v>18</v>
      </c>
      <c r="D24" s="30">
        <v>6</v>
      </c>
    </row>
    <row r="25" spans="1:4" ht="21.75" customHeight="1" x14ac:dyDescent="0.15">
      <c r="A25" s="29">
        <v>10</v>
      </c>
      <c r="B25" s="26" t="s">
        <v>242</v>
      </c>
      <c r="C25" s="26" t="s">
        <v>18</v>
      </c>
      <c r="D25" s="30">
        <v>3</v>
      </c>
    </row>
    <row r="26" spans="1:4" ht="21.75" customHeight="1" x14ac:dyDescent="0.15">
      <c r="A26" s="29">
        <v>11</v>
      </c>
      <c r="B26" s="26" t="s">
        <v>243</v>
      </c>
      <c r="C26" s="26" t="s">
        <v>18</v>
      </c>
      <c r="D26" s="30">
        <v>5</v>
      </c>
    </row>
    <row r="27" spans="1:4" ht="21.75" customHeight="1" x14ac:dyDescent="0.15">
      <c r="A27" s="29">
        <v>12</v>
      </c>
      <c r="B27" s="26" t="s">
        <v>244</v>
      </c>
      <c r="C27" s="26" t="s">
        <v>18</v>
      </c>
      <c r="D27" s="30">
        <v>7</v>
      </c>
    </row>
    <row r="28" spans="1:4" ht="21.75" customHeight="1" thickBot="1" x14ac:dyDescent="0.2">
      <c r="A28" s="34" t="s">
        <v>231</v>
      </c>
      <c r="B28" s="35" t="s">
        <v>245</v>
      </c>
      <c r="C28" s="35" t="s">
        <v>20</v>
      </c>
      <c r="D28" s="32">
        <v>70</v>
      </c>
    </row>
    <row r="30" spans="1:4" s="3" customFormat="1" x14ac:dyDescent="0.15"/>
    <row r="31" spans="1:4" ht="18.75" x14ac:dyDescent="0.25">
      <c r="A31" s="67" t="s">
        <v>283</v>
      </c>
      <c r="B31" s="67"/>
      <c r="C31" s="67"/>
      <c r="D31" s="67"/>
    </row>
    <row r="32" spans="1:4" s="3" customFormat="1" x14ac:dyDescent="0.15">
      <c r="A32" s="36"/>
      <c r="B32" s="36"/>
    </row>
    <row r="33" spans="1:4" ht="18.75" x14ac:dyDescent="0.25">
      <c r="A33" s="67" t="s">
        <v>284</v>
      </c>
      <c r="B33" s="67"/>
      <c r="C33" s="67"/>
      <c r="D33" s="67"/>
    </row>
  </sheetData>
  <mergeCells count="14">
    <mergeCell ref="A1:D1"/>
    <mergeCell ref="A12:D12"/>
    <mergeCell ref="A31:D31"/>
    <mergeCell ref="A33:D33"/>
    <mergeCell ref="B10:C10"/>
    <mergeCell ref="A2:D2"/>
    <mergeCell ref="A13:D13"/>
    <mergeCell ref="B3:C3"/>
    <mergeCell ref="B4:C4"/>
    <mergeCell ref="B5:C5"/>
    <mergeCell ref="B6:C6"/>
    <mergeCell ref="B7:C7"/>
    <mergeCell ref="B8:C8"/>
    <mergeCell ref="B9:C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sqref="A1:I1"/>
    </sheetView>
  </sheetViews>
  <sheetFormatPr defaultRowHeight="13.5" x14ac:dyDescent="0.15"/>
  <cols>
    <col min="1" max="1" width="6" style="44" customWidth="1"/>
    <col min="2" max="2" width="22.5" customWidth="1"/>
    <col min="3" max="3" width="3.75" customWidth="1"/>
    <col min="4" max="4" width="4.375" customWidth="1"/>
    <col min="5" max="5" width="9.375" customWidth="1"/>
    <col min="6" max="6" width="9.625" customWidth="1"/>
    <col min="8" max="8" width="11.625" customWidth="1"/>
    <col min="9" max="9" width="9.875" customWidth="1"/>
  </cols>
  <sheetData>
    <row r="1" spans="1:9" s="3" customFormat="1" ht="26.25" customHeight="1" x14ac:dyDescent="0.15">
      <c r="A1" s="46" t="s">
        <v>42</v>
      </c>
      <c r="B1" s="46"/>
      <c r="C1" s="46"/>
      <c r="D1" s="46"/>
      <c r="E1" s="46"/>
      <c r="F1" s="46"/>
      <c r="G1" s="46"/>
      <c r="H1" s="46"/>
      <c r="I1" s="46"/>
    </row>
    <row r="2" spans="1:9" s="3" customFormat="1" ht="31.5" customHeight="1" x14ac:dyDescent="0.15">
      <c r="A2" s="43" t="s">
        <v>1</v>
      </c>
      <c r="B2" s="8" t="s">
        <v>12</v>
      </c>
      <c r="C2" s="8" t="s">
        <v>3</v>
      </c>
      <c r="D2" s="8" t="s">
        <v>4</v>
      </c>
      <c r="E2" s="8" t="s">
        <v>5</v>
      </c>
      <c r="F2" s="8" t="s">
        <v>37</v>
      </c>
      <c r="G2" s="8" t="s">
        <v>38</v>
      </c>
      <c r="H2" s="7" t="s">
        <v>39</v>
      </c>
      <c r="I2" s="7" t="s">
        <v>40</v>
      </c>
    </row>
  </sheetData>
  <mergeCells count="1">
    <mergeCell ref="A1:I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sqref="A1:G1"/>
    </sheetView>
  </sheetViews>
  <sheetFormatPr defaultRowHeight="13.5" x14ac:dyDescent="0.15"/>
  <cols>
    <col min="1" max="1" width="6.5" style="44" customWidth="1"/>
    <col min="2" max="2" width="24.5" customWidth="1"/>
    <col min="3" max="3" width="5.875" customWidth="1"/>
    <col min="4" max="4" width="9.5" customWidth="1"/>
    <col min="5" max="5" width="6.5" customWidth="1"/>
    <col min="6" max="6" width="10.5" customWidth="1"/>
    <col min="7" max="7" width="12.25" customWidth="1"/>
  </cols>
  <sheetData>
    <row r="1" spans="1:7" s="3" customFormat="1" ht="27" customHeight="1" x14ac:dyDescent="0.15">
      <c r="A1" s="46" t="s">
        <v>43</v>
      </c>
      <c r="B1" s="46"/>
      <c r="C1" s="46"/>
      <c r="D1" s="46"/>
      <c r="E1" s="46"/>
      <c r="F1" s="46"/>
      <c r="G1" s="46"/>
    </row>
    <row r="2" spans="1:7" s="3" customFormat="1" ht="27" x14ac:dyDescent="0.15">
      <c r="A2" s="43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A3" sqref="A3:XFD24"/>
    </sheetView>
  </sheetViews>
  <sheetFormatPr defaultRowHeight="13.5" x14ac:dyDescent="0.15"/>
  <cols>
    <col min="1" max="1" width="5.375" style="44" customWidth="1"/>
    <col min="2" max="2" width="25" customWidth="1"/>
    <col min="3" max="3" width="21.5" customWidth="1"/>
    <col min="4" max="4" width="12.75" customWidth="1"/>
    <col min="5" max="5" width="6.625" customWidth="1"/>
    <col min="6" max="6" width="10.75" customWidth="1"/>
  </cols>
  <sheetData>
    <row r="1" spans="1:6" ht="26.25" customHeight="1" x14ac:dyDescent="0.25">
      <c r="A1" s="48" t="s">
        <v>44</v>
      </c>
      <c r="B1" s="48"/>
      <c r="C1" s="48"/>
      <c r="D1" s="48"/>
      <c r="E1" s="48"/>
      <c r="F1" s="48"/>
    </row>
    <row r="2" spans="1:6" ht="34.5" customHeight="1" x14ac:dyDescent="0.15">
      <c r="A2" s="43" t="s">
        <v>45</v>
      </c>
      <c r="B2" s="10" t="s">
        <v>46</v>
      </c>
      <c r="C2" s="47" t="s">
        <v>47</v>
      </c>
      <c r="D2" s="47"/>
      <c r="E2" s="10" t="s">
        <v>48</v>
      </c>
      <c r="F2" s="10" t="s">
        <v>49</v>
      </c>
    </row>
  </sheetData>
  <mergeCells count="2">
    <mergeCell ref="C2:D2"/>
    <mergeCell ref="A1:F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A3" sqref="A3:XFD14"/>
    </sheetView>
  </sheetViews>
  <sheetFormatPr defaultRowHeight="13.5" x14ac:dyDescent="0.15"/>
  <cols>
    <col min="1" max="1" width="4.625" style="1" customWidth="1"/>
    <col min="2" max="2" width="26.625" customWidth="1"/>
    <col min="3" max="3" width="11" customWidth="1"/>
    <col min="4" max="4" width="12.125" customWidth="1"/>
    <col min="6" max="6" width="10.5" customWidth="1"/>
    <col min="7" max="7" width="10.75" bestFit="1" customWidth="1"/>
  </cols>
  <sheetData>
    <row r="1" spans="1:9" ht="41.25" customHeight="1" x14ac:dyDescent="0.15">
      <c r="A1" s="50" t="s">
        <v>58</v>
      </c>
      <c r="B1" s="50"/>
      <c r="C1" s="50"/>
      <c r="D1" s="50"/>
      <c r="E1" s="50"/>
      <c r="F1" s="49" t="s">
        <v>57</v>
      </c>
      <c r="G1" s="49"/>
    </row>
    <row r="2" spans="1:9" ht="40.5" x14ac:dyDescent="0.15">
      <c r="A2" s="43" t="s">
        <v>50</v>
      </c>
      <c r="B2" s="11" t="s">
        <v>51</v>
      </c>
      <c r="C2" s="11" t="s">
        <v>52</v>
      </c>
      <c r="D2" s="11" t="s">
        <v>53</v>
      </c>
      <c r="E2" s="11" t="s">
        <v>54</v>
      </c>
      <c r="F2" s="11" t="s">
        <v>55</v>
      </c>
      <c r="G2" s="11" t="s">
        <v>56</v>
      </c>
      <c r="H2" s="12"/>
      <c r="I2" s="12"/>
    </row>
  </sheetData>
  <mergeCells count="2">
    <mergeCell ref="F1:G1"/>
    <mergeCell ref="A1:E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sqref="A1:E1"/>
    </sheetView>
  </sheetViews>
  <sheetFormatPr defaultRowHeight="13.5" x14ac:dyDescent="0.15"/>
  <cols>
    <col min="1" max="1" width="5.125" style="1" customWidth="1"/>
    <col min="2" max="2" width="26" customWidth="1"/>
    <col min="3" max="3" width="14.125" customWidth="1"/>
    <col min="4" max="4" width="12.625" customWidth="1"/>
    <col min="5" max="5" width="11" customWidth="1"/>
    <col min="6" max="6" width="14.625" customWidth="1"/>
  </cols>
  <sheetData>
    <row r="1" spans="1:8" s="3" customFormat="1" ht="41.25" customHeight="1" x14ac:dyDescent="0.15">
      <c r="A1" s="50" t="s">
        <v>59</v>
      </c>
      <c r="B1" s="50"/>
      <c r="C1" s="50"/>
      <c r="D1" s="50"/>
      <c r="E1" s="50"/>
      <c r="F1" s="14" t="s">
        <v>57</v>
      </c>
    </row>
    <row r="2" spans="1:8" s="3" customFormat="1" x14ac:dyDescent="0.15">
      <c r="A2" s="43" t="s">
        <v>1</v>
      </c>
      <c r="B2" s="13" t="s">
        <v>2</v>
      </c>
      <c r="C2" s="13" t="s">
        <v>52</v>
      </c>
      <c r="D2" s="13" t="s">
        <v>53</v>
      </c>
      <c r="E2" s="13" t="s">
        <v>44</v>
      </c>
      <c r="F2" s="13" t="s">
        <v>55</v>
      </c>
      <c r="G2" s="12"/>
      <c r="H2" s="12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sqref="A1:H1"/>
    </sheetView>
  </sheetViews>
  <sheetFormatPr defaultRowHeight="13.5" x14ac:dyDescent="0.15"/>
  <cols>
    <col min="1" max="1" width="7.25" style="1" customWidth="1"/>
    <col min="2" max="2" width="7.5" style="1" customWidth="1"/>
    <col min="3" max="3" width="19.25" customWidth="1"/>
    <col min="4" max="4" width="5.5" customWidth="1"/>
    <col min="5" max="5" width="6.625" customWidth="1"/>
    <col min="6" max="6" width="9.875" style="2" customWidth="1"/>
    <col min="7" max="7" width="10.25" style="2" customWidth="1"/>
    <col min="8" max="8" width="10.875" style="2" customWidth="1"/>
  </cols>
  <sheetData>
    <row r="1" spans="1:8" ht="24" customHeight="1" x14ac:dyDescent="0.25">
      <c r="A1" s="48" t="s">
        <v>258</v>
      </c>
      <c r="B1" s="48"/>
      <c r="C1" s="48"/>
      <c r="D1" s="48"/>
      <c r="E1" s="48"/>
      <c r="F1" s="48"/>
      <c r="G1" s="48"/>
      <c r="H1" s="48"/>
    </row>
    <row r="2" spans="1:8" ht="26.1" customHeight="1" x14ac:dyDescent="0.15">
      <c r="A2" s="52" t="s">
        <v>259</v>
      </c>
      <c r="B2" s="52"/>
      <c r="C2" s="52"/>
      <c r="D2" s="52"/>
      <c r="E2" s="52"/>
      <c r="F2" s="52"/>
      <c r="G2" s="52"/>
      <c r="H2" s="52"/>
    </row>
    <row r="3" spans="1:8" ht="26.1" customHeight="1" x14ac:dyDescent="0.15">
      <c r="A3" s="1" t="s">
        <v>8</v>
      </c>
      <c r="B3" s="51">
        <v>10557</v>
      </c>
      <c r="C3" s="51"/>
      <c r="G3" s="2" t="s">
        <v>9</v>
      </c>
      <c r="H3" s="2" t="s">
        <v>260</v>
      </c>
    </row>
    <row r="4" spans="1:8" ht="26.1" customHeight="1" x14ac:dyDescent="0.15">
      <c r="A4" s="45" t="s">
        <v>10</v>
      </c>
      <c r="B4" s="45" t="s">
        <v>11</v>
      </c>
      <c r="C4" s="45" t="s">
        <v>12</v>
      </c>
      <c r="D4" s="45" t="s">
        <v>13</v>
      </c>
      <c r="E4" s="45" t="s">
        <v>14</v>
      </c>
      <c r="F4" s="45" t="s">
        <v>15</v>
      </c>
      <c r="G4" s="45" t="s">
        <v>16</v>
      </c>
      <c r="H4" s="45" t="s">
        <v>17</v>
      </c>
    </row>
  </sheetData>
  <mergeCells count="3">
    <mergeCell ref="A1:H1"/>
    <mergeCell ref="B3:C3"/>
    <mergeCell ref="A2:H2"/>
  </mergeCells>
  <phoneticPr fontId="1" type="noConversion"/>
  <pageMargins left="0.9055118110236221" right="0.70866141732283472" top="0.74803149606299213" bottom="0.74803149606299213" header="0.31496062992125984" footer="0.31496062992125984"/>
  <pageSetup paperSize="9" orientation="portrait" r:id="rId1"/>
  <headerFooter>
    <oddHeader>&amp;C制作人: 华水牛 &amp;D&amp;R 第 &amp;P 页，共&amp;N页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sqref="A1:M1"/>
    </sheetView>
  </sheetViews>
  <sheetFormatPr defaultRowHeight="13.5" x14ac:dyDescent="0.15"/>
  <cols>
    <col min="1" max="1" width="4" style="1" customWidth="1"/>
    <col min="2" max="2" width="24" customWidth="1"/>
    <col min="3" max="3" width="6.25" style="1" customWidth="1"/>
    <col min="4" max="4" width="8.875" style="3" customWidth="1"/>
    <col min="6" max="6" width="7.5" customWidth="1"/>
    <col min="7" max="7" width="7.375" customWidth="1"/>
    <col min="8" max="8" width="7.875" customWidth="1"/>
    <col min="9" max="9" width="8.25" customWidth="1"/>
    <col min="10" max="10" width="8.5" customWidth="1"/>
    <col min="11" max="11" width="7.625" customWidth="1"/>
    <col min="12" max="12" width="7.25" customWidth="1"/>
    <col min="13" max="13" width="8.25" customWidth="1"/>
  </cols>
  <sheetData>
    <row r="1" spans="1:13" ht="20.25" x14ac:dyDescent="0.25">
      <c r="A1" s="55" t="s">
        <v>27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ht="20.25" x14ac:dyDescent="0.25">
      <c r="B2" s="4"/>
      <c r="C2" s="42"/>
      <c r="D2" s="4"/>
      <c r="E2" s="4"/>
      <c r="F2" s="4"/>
      <c r="G2" s="4"/>
      <c r="H2" s="4"/>
      <c r="I2" s="4"/>
      <c r="J2" s="4"/>
      <c r="K2" s="4"/>
      <c r="L2" s="4"/>
      <c r="M2" s="5" t="s">
        <v>28</v>
      </c>
    </row>
    <row r="3" spans="1:13" x14ac:dyDescent="0.15">
      <c r="A3" s="47" t="s">
        <v>29</v>
      </c>
      <c r="B3" s="47" t="s">
        <v>30</v>
      </c>
      <c r="C3" s="47" t="s">
        <v>31</v>
      </c>
      <c r="D3" s="56" t="s">
        <v>34</v>
      </c>
      <c r="E3" s="47" t="s">
        <v>32</v>
      </c>
      <c r="F3" s="47" t="s">
        <v>33</v>
      </c>
      <c r="G3" s="47"/>
      <c r="H3" s="47"/>
      <c r="I3" s="47"/>
      <c r="J3" s="47"/>
      <c r="K3" s="47"/>
      <c r="L3" s="47"/>
      <c r="M3" s="47"/>
    </row>
    <row r="4" spans="1:13" x14ac:dyDescent="0.15">
      <c r="A4" s="47"/>
      <c r="B4" s="47"/>
      <c r="C4" s="47"/>
      <c r="D4" s="57"/>
      <c r="E4" s="47"/>
      <c r="F4" s="47" t="s">
        <v>18</v>
      </c>
      <c r="G4" s="47"/>
      <c r="H4" s="47"/>
      <c r="I4" s="47"/>
      <c r="J4" s="47" t="s">
        <v>24</v>
      </c>
      <c r="K4" s="47" t="s">
        <v>35</v>
      </c>
      <c r="L4" s="47" t="s">
        <v>25</v>
      </c>
      <c r="M4" s="47" t="s">
        <v>26</v>
      </c>
    </row>
    <row r="5" spans="1:13" x14ac:dyDescent="0.15">
      <c r="A5" s="47"/>
      <c r="B5" s="47"/>
      <c r="C5" s="47"/>
      <c r="D5" s="57"/>
      <c r="E5" s="47"/>
      <c r="F5" s="53" t="s">
        <v>19</v>
      </c>
      <c r="G5" s="54"/>
      <c r="H5" s="54"/>
      <c r="I5" s="47" t="s">
        <v>23</v>
      </c>
      <c r="J5" s="47"/>
      <c r="K5" s="47"/>
      <c r="L5" s="47"/>
      <c r="M5" s="47"/>
    </row>
    <row r="6" spans="1:13" ht="27" x14ac:dyDescent="0.15">
      <c r="A6" s="47"/>
      <c r="B6" s="47"/>
      <c r="C6" s="47"/>
      <c r="D6" s="58"/>
      <c r="E6" s="47"/>
      <c r="F6" s="6" t="s">
        <v>20</v>
      </c>
      <c r="G6" s="6" t="s">
        <v>21</v>
      </c>
      <c r="H6" s="6" t="s">
        <v>22</v>
      </c>
      <c r="I6" s="47"/>
      <c r="J6" s="47"/>
      <c r="K6" s="47"/>
      <c r="L6" s="47"/>
      <c r="M6" s="47"/>
    </row>
  </sheetData>
  <mergeCells count="14">
    <mergeCell ref="L4:L6"/>
    <mergeCell ref="M4:M6"/>
    <mergeCell ref="F5:H5"/>
    <mergeCell ref="I5:I6"/>
    <mergeCell ref="A1:M1"/>
    <mergeCell ref="A3:A6"/>
    <mergeCell ref="B3:B6"/>
    <mergeCell ref="C3:C6"/>
    <mergeCell ref="E3:E6"/>
    <mergeCell ref="F3:M3"/>
    <mergeCell ref="F4:I4"/>
    <mergeCell ref="J4:J6"/>
    <mergeCell ref="K4:K6"/>
    <mergeCell ref="D3:D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22</vt:i4>
      </vt:variant>
      <vt:variant>
        <vt:lpstr>命名范围</vt:lpstr>
      </vt:variant>
      <vt:variant>
        <vt:i4>2</vt:i4>
      </vt:variant>
    </vt:vector>
  </HeadingPairs>
  <TitlesOfParts>
    <vt:vector size="24" baseType="lpstr">
      <vt:lpstr>建筑概算表</vt:lpstr>
      <vt:lpstr>机电概算表</vt:lpstr>
      <vt:lpstr>金结概算表</vt:lpstr>
      <vt:lpstr>施工临时概算表</vt:lpstr>
      <vt:lpstr>独立费</vt:lpstr>
      <vt:lpstr>工程部分概算表</vt:lpstr>
      <vt:lpstr>工程概算总表</vt:lpstr>
      <vt:lpstr>建筑工程单价表</vt:lpstr>
      <vt:lpstr>建筑工程单价汇总表</vt:lpstr>
      <vt:lpstr>安装工程单价表</vt:lpstr>
      <vt:lpstr>安装工程单价汇总表</vt:lpstr>
      <vt:lpstr>主要材料预算价格汇总表</vt:lpstr>
      <vt:lpstr>次要材料预算价格汇总表</vt:lpstr>
      <vt:lpstr>施工机械台时费汇总表</vt:lpstr>
      <vt:lpstr>主要工程量汇总表</vt:lpstr>
      <vt:lpstr>主要材料量汇总表</vt:lpstr>
      <vt:lpstr>工时数量汇总表</vt:lpstr>
      <vt:lpstr>人工预算单价计算表</vt:lpstr>
      <vt:lpstr>主要材料运输费用计算表</vt:lpstr>
      <vt:lpstr>主要材料预算价格计算表</vt:lpstr>
      <vt:lpstr>混凝土材料单价计算表</vt:lpstr>
      <vt:lpstr>费率表</vt:lpstr>
      <vt:lpstr>建筑概算表!Print_Titles</vt:lpstr>
      <vt:lpstr>建筑工程单价汇总表!Print_Titles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2022-08-31T09:29:11Z</dcterms:modified>
</cp:coreProperties>
</file>